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320" windowHeight="12675"/>
  </bookViews>
  <sheets>
    <sheet name="ГП" sheetId="3" r:id="rId1"/>
  </sheets>
  <definedNames>
    <definedName name="_xlnm._FilterDatabase" localSheetId="0" hidden="1">ГП!$A$1:$A$120</definedName>
    <definedName name="_xlnm.Print_Titles" localSheetId="0">ГП!$5:$8</definedName>
    <definedName name="_xlnm.Print_Area" localSheetId="0">ГП!$A$1:$N$116</definedName>
  </definedNames>
  <calcPr calcId="125725"/>
</workbook>
</file>

<file path=xl/calcChain.xml><?xml version="1.0" encoding="utf-8"?>
<calcChain xmlns="http://schemas.openxmlformats.org/spreadsheetml/2006/main">
  <c r="G9" i="3"/>
  <c r="G115"/>
  <c r="G114"/>
  <c r="G113"/>
  <c r="G112"/>
  <c r="G111"/>
  <c r="G110"/>
  <c r="G109"/>
  <c r="G108"/>
  <c r="G106"/>
  <c r="G105"/>
  <c r="G104"/>
  <c r="G102"/>
  <c r="G101"/>
  <c r="G100"/>
  <c r="G99"/>
  <c r="G98"/>
  <c r="G97"/>
  <c r="G96"/>
  <c r="G95"/>
  <c r="G94"/>
  <c r="G93"/>
  <c r="G92"/>
  <c r="G91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7"/>
  <c r="G46"/>
  <c r="G45"/>
  <c r="G44"/>
  <c r="G43"/>
  <c r="G42"/>
  <c r="G40"/>
  <c r="G39"/>
  <c r="G38"/>
  <c r="G37"/>
  <c r="G36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F25"/>
  <c r="F30"/>
  <c r="F36"/>
  <c r="F56"/>
  <c r="F108"/>
  <c r="F104"/>
  <c r="F78"/>
  <c r="F82"/>
  <c r="F100"/>
  <c r="F69"/>
  <c r="F51"/>
  <c r="F116" l="1"/>
  <c r="G116" s="1"/>
  <c r="N116" l="1"/>
  <c r="N115"/>
  <c r="N114"/>
  <c r="N113"/>
  <c r="N112"/>
  <c r="N111"/>
  <c r="N106"/>
  <c r="N105"/>
  <c r="N104"/>
  <c r="N102"/>
  <c r="N101"/>
  <c r="N100"/>
  <c r="N99"/>
  <c r="N98"/>
  <c r="N97"/>
  <c r="N96"/>
  <c r="N95"/>
  <c r="N94"/>
  <c r="N93"/>
  <c r="N92"/>
  <c r="N91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3"/>
  <c r="N62"/>
  <c r="N61"/>
  <c r="N60"/>
  <c r="N59"/>
  <c r="N58"/>
  <c r="N57"/>
  <c r="N56"/>
  <c r="N55"/>
  <c r="N54"/>
  <c r="N53"/>
  <c r="N52"/>
  <c r="N51"/>
  <c r="N50"/>
  <c r="N49"/>
  <c r="N47"/>
  <c r="N46"/>
  <c r="N45"/>
  <c r="N44"/>
  <c r="N43"/>
  <c r="N42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L116"/>
  <c r="L115"/>
  <c r="L114"/>
  <c r="L113"/>
  <c r="L112"/>
  <c r="L111"/>
  <c r="L107"/>
  <c r="L106"/>
  <c r="L105"/>
  <c r="L104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7"/>
  <c r="L46"/>
  <c r="L45"/>
  <c r="L44"/>
  <c r="L43"/>
  <c r="L42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I89"/>
  <c r="J89"/>
  <c r="I99"/>
  <c r="J99"/>
  <c r="I50"/>
  <c r="J50"/>
  <c r="J116"/>
  <c r="J115"/>
  <c r="J114"/>
  <c r="J113"/>
  <c r="J112"/>
  <c r="J111"/>
  <c r="J110"/>
  <c r="J109"/>
  <c r="J108"/>
  <c r="J106"/>
  <c r="J105"/>
  <c r="J104"/>
  <c r="J102"/>
  <c r="J101"/>
  <c r="J100"/>
  <c r="J98"/>
  <c r="J97"/>
  <c r="J96"/>
  <c r="J95"/>
  <c r="J94"/>
  <c r="J93"/>
  <c r="J92"/>
  <c r="J91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49"/>
  <c r="J47"/>
  <c r="J46"/>
  <c r="J45"/>
  <c r="J44"/>
  <c r="J43"/>
  <c r="J42"/>
  <c r="J40"/>
  <c r="J39"/>
  <c r="J38"/>
  <c r="J37"/>
  <c r="J36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I116"/>
  <c r="I115"/>
  <c r="I114"/>
  <c r="I113"/>
  <c r="I112"/>
  <c r="I111"/>
  <c r="I110"/>
  <c r="I109"/>
  <c r="I108"/>
  <c r="I106"/>
  <c r="I105"/>
  <c r="I104"/>
  <c r="I102"/>
  <c r="I101"/>
  <c r="I100"/>
  <c r="I98"/>
  <c r="I97"/>
  <c r="I96"/>
  <c r="I95"/>
  <c r="I94"/>
  <c r="I93"/>
  <c r="I92"/>
  <c r="I91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49"/>
  <c r="I47"/>
  <c r="I46"/>
  <c r="I45"/>
  <c r="I44"/>
  <c r="I43"/>
  <c r="I42"/>
  <c r="I40"/>
  <c r="I39"/>
  <c r="I38"/>
  <c r="I37"/>
  <c r="I36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M116"/>
  <c r="K116"/>
  <c r="H116"/>
  <c r="E30" l="1"/>
  <c r="D116"/>
  <c r="E116" l="1"/>
  <c r="B116"/>
</calcChain>
</file>

<file path=xl/sharedStrings.xml><?xml version="1.0" encoding="utf-8"?>
<sst xmlns="http://schemas.openxmlformats.org/spreadsheetml/2006/main" count="163" uniqueCount="123">
  <si>
    <t>2020 год</t>
  </si>
  <si>
    <t>тыс. рублей</t>
  </si>
  <si>
    <t>Подпрограмма «Совершенствование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эвакуации, паллиативной медицинской помощи, включая сестринский уход»</t>
  </si>
  <si>
    <t>Подпрограмма «Охрана здоровья матери и ребенка»</t>
  </si>
  <si>
    <t>Подпрограмма «Кадровое обеспечение системы здравоохранения»</t>
  </si>
  <si>
    <t>Подпрограмма «Совершенствование системы лекарственного обеспечения, в том числе в амбулаторных условиях»</t>
  </si>
  <si>
    <t>Подпрограмма «Обеспечение развития отрасли здравоохранения»</t>
  </si>
  <si>
    <t>Подпрограмма «Развитие мер социальной поддержки отдельных категорий граждан»</t>
  </si>
  <si>
    <t>Подпрограмма «Социальная поддержка старшего поколения»</t>
  </si>
  <si>
    <t>Подпрограмма «Модернизация и развитие социального обслуживания населения»</t>
  </si>
  <si>
    <t>Подпрограмма «Совершенствование социальной поддержки семьи и детей»</t>
  </si>
  <si>
    <t>Подпрограмма «Социальная поддержка детей-сирот и детей, оставшихся без попечения родителей»</t>
  </si>
  <si>
    <t>Подпрограмма «Организация отдыха и оздоровления детей в Республике Хакасия»</t>
  </si>
  <si>
    <t>Подпрограмма «Повышение эффективности государственной поддержки негосударственных некоммерческих организаций»</t>
  </si>
  <si>
    <t>Подпрограмма «Дорожное хозяйство»</t>
  </si>
  <si>
    <t>Подпрограмма «Транспортное обслуживание населения Республики Хакасия»</t>
  </si>
  <si>
    <t>Подпрограмма «Обеспечение безопасности населения на транспорте в Республике Хакасия»</t>
  </si>
  <si>
    <t>Подпрограмма «Обеспечение реализации государственной программы»</t>
  </si>
  <si>
    <t>Подпрограмма «Совершенствование механизмов управления региональным развитием в Республике Хакасия»</t>
  </si>
  <si>
    <t>Подпрограмма «Укрепление единства российской нации и гармонизация межнациональных отношений в Республике Хакасия»</t>
  </si>
  <si>
    <t>Подпрограмма «Формирование открытой информационной среды Республики Хакасия»</t>
  </si>
  <si>
    <t>Подпрограмма «Оказание содействия добровольному переселению в Республику Хакасия соотечественников, проживающих за рубежом»</t>
  </si>
  <si>
    <t>Подпрограмма «Развитие социально ориентированной журналистики»</t>
  </si>
  <si>
    <t>Подпрограмма «Развитие дошкольного, начального общего, основного общего, среднего общего образования»</t>
  </si>
  <si>
    <t>Подпрограмма «Развитие системы дополнительного образования детей, выявления и поддержки одаренных детей и молодежи»</t>
  </si>
  <si>
    <t>Подпрограмма «Развитие региональной системы оценки качества образования и информационной открытости системы образования»</t>
  </si>
  <si>
    <t>Подпрограмма «Создание в Республике Хакасия новых мест в общеобразовательных организациях в соответствии с прогнозируемой потребностью и современными условиями обучения»</t>
  </si>
  <si>
    <t>Подпрограмма «Обеспечение жильем молодых семей»</t>
  </si>
  <si>
    <t>Подпрограмма «Повышение устойчивости жилых домов, основных объектов и систем жизнеобеспечения в сейсмических районах Республики Хакасия»</t>
  </si>
  <si>
    <t>Подпрограмма «Свой дом»</t>
  </si>
  <si>
    <t>Подпрограмма «Переселение жителей Республики Хакасия из аварийного и непригодного для проживания жилищного фонда»</t>
  </si>
  <si>
    <t>Подпрограмма «Доступное жилье»</t>
  </si>
  <si>
    <t>Подпрограмма «Активная политика занятости населения и социальная поддержка безработных граждан»</t>
  </si>
  <si>
    <t>Подпрограмма «Улучшение условий и охраны труда в Республике Хакасия»</t>
  </si>
  <si>
    <t>Подпрограмма «Создание общих условий функционирования сельского хозяйства и регулирования рынков сельскохозяйственной продукции, сырья и продовольствия»</t>
  </si>
  <si>
    <t>Подпрограмма «Развитие подотрасли животноводства, переработки и реализации продукции животноводства»</t>
  </si>
  <si>
    <t>Подпрограмма «Развитие подотрасли растениеводства, переработки и реализации продукции растениеводства»</t>
  </si>
  <si>
    <t>Подпрограмма «Развитие малых форм хозяйствования на селе»</t>
  </si>
  <si>
    <t>Подпрограмма «Развитие мелиорируемых земель сельскохозяйственного назначения на территории Республики Хакасия»</t>
  </si>
  <si>
    <t>Подпрограмма «Развитие культурного потенциала Республики Хакасия»</t>
  </si>
  <si>
    <t>Подпрограмма «Наследие»</t>
  </si>
  <si>
    <t>Подпрограмма «Искусство»</t>
  </si>
  <si>
    <t>Подпрограмма «Развитие потребительской кооперации в Республике Хакасия»</t>
  </si>
  <si>
    <t>Государственная программа «Развитие лесного комплекса Республики Хакасия на 2015-2020 годы»</t>
  </si>
  <si>
    <t>Подпрограмма «Обеспечение использования, охраны, защиты и воспроизводства лесов»</t>
  </si>
  <si>
    <t>Подпрограмма «Создание условий для эффективного управления муниципальными финансами и повышения устойчивости муниципальных бюджетов Республики Хакасия»</t>
  </si>
  <si>
    <t>Подпрограмма «Управление государственным долгом Республики Хакасия»</t>
  </si>
  <si>
    <t>ПРОГРАММНАЯ ЧАСТЬ</t>
  </si>
  <si>
    <t>Подпрограмма «Обеспечение реализации государственной программы в сфере юстиции и региональной безопасности»</t>
  </si>
  <si>
    <t>Подпрограмма «Развитие и модернизация систем коммунальной инфраструктуры Ресублики Хакасия»</t>
  </si>
  <si>
    <t>Подпрограмма «Чистая вода»</t>
  </si>
  <si>
    <t>Подпрограмма «Управление развитием отрасли физической культуры и спорта в Республике Хакасия»</t>
  </si>
  <si>
    <t>Подпрограмма «Развитие системы подготовки спортивного резерва в Республике Хакасия»</t>
  </si>
  <si>
    <t>Подпрограмма «Сопровождение инвалидов молодого возраста при трудоустройстве»</t>
  </si>
  <si>
    <t>Подпрограмма «Туризм»</t>
  </si>
  <si>
    <t>Подпрограмма «Воволечение молодежи в социальную практику»</t>
  </si>
  <si>
    <t>х</t>
  </si>
  <si>
    <t>2021 год</t>
  </si>
  <si>
    <t>Подпрограмма «Профилактика правонарушений, обеспечение безопасности и общественного порядка в Республике Хакасия»</t>
  </si>
  <si>
    <t>Подпрограмма «Противодействие коррупции в Республике Хакасия»</t>
  </si>
  <si>
    <t>Подпрограмма «Повышение безопасности дорожного движения в Республике Хакасия»</t>
  </si>
  <si>
    <t>Подпрограмма «Развитие и использование сырьевой базы общераспространенных полезных ископаемых Республики Хакасия»</t>
  </si>
  <si>
    <t>Подпрограмма «Развитие субъектов малого и среднего предпринимательства в Республике Хакасия»</t>
  </si>
  <si>
    <t>Подпрограмма «Создание условий для эффективного управления бюджетным процессом и повышения результативности использования средств республиканского бюджета Республики Хакасия»</t>
  </si>
  <si>
    <t>Подпрограмма «Сохранение и воспроизводство природных ресурсов на территории Республики Хакасия, за исключением природных ресурсов, находящихся на особо охраняемых природных территориях федерального значения, а также сохранение объектов животного мира, их биологического разнообразия и генетического фонда на базе ГБУ РХ «Центр живой природы»</t>
  </si>
  <si>
    <t>Подпрограмма «Зеленый стандарт Республики Хакасия»</t>
  </si>
  <si>
    <t>Подпрограмма «Развитие системы обращения с отходами производства и потребления на территории Республики Хакасия»</t>
  </si>
  <si>
    <t>Подпрограмма «Развитие водохозяйственного комплекса Республики Хакасия»</t>
  </si>
  <si>
    <t>Государственная программа «Противодействие незаконному обороту наркотиков, снижение масштабов наркотизации и алкоголизации населения в Республике Хакасия»</t>
  </si>
  <si>
    <t>Государственная программа «Развитие здравоохранения Республики Хакасия»</t>
  </si>
  <si>
    <t>Государственная программа «Социальная поддержка граждан»</t>
  </si>
  <si>
    <t>Государственная программа «Доступная среда»</t>
  </si>
  <si>
    <t>Государственная программа «Развитие транспортной системы Республики Хакасия»</t>
  </si>
  <si>
    <t>Государственная программа «Обеспечение общественного порядка и противодействие преступности в Республике Хакасия»</t>
  </si>
  <si>
    <t>Государственная программа «Региональная политика Республики Хакасия»</t>
  </si>
  <si>
    <t>Государственная программа «Охрана окружающей среды, воспроизводство и использование природных ресурсов в Республике Хакасия»</t>
  </si>
  <si>
    <t>Государственная программа «Экономическое развитие и повышение инвестиционной привлекательности Республики Хакасия»</t>
  </si>
  <si>
    <t>Подпрограмма «Развитие системы экологического образования и просвещения на территории Республики Хакасия»</t>
  </si>
  <si>
    <t>Государственная программа «Защита населения и территорий Республики Хакасия от чрезвычайных ситуаций, обеспечение пожарной безопасности и безопасности людей на водных объектах»</t>
  </si>
  <si>
    <t>Государственная программа «Управление государственным имуществом Республики Хакасия»</t>
  </si>
  <si>
    <t>Государственная программа «Развитие образования в Республике Хакасия»</t>
  </si>
  <si>
    <t>Государственная программа «Развитие инновационной, научной и научно-внедренческой деятельности в Республике Хакасия»</t>
  </si>
  <si>
    <t>Государственная программа «Жилище»</t>
  </si>
  <si>
    <t>Государственная программа «Развитие коммунальной инфраструктуры  Республики Хакасия и обеспечение качественных жилищно-коммунальных услуг»</t>
  </si>
  <si>
    <t>Государственная программа «Информационное общество Республики Хакасия»</t>
  </si>
  <si>
    <t>Государственная программа «Развитие профессионального образования в Республике Хакасия»</t>
  </si>
  <si>
    <t>Государственная программа «Развитие физической культуры и спорта в Республике Хакасия»</t>
  </si>
  <si>
    <r>
      <t>Государственная программа «Повышение качества государственных услуг на базе многофункциональных центров предоставления государственных и муниципальных услуг в Республике Хакаси</t>
    </r>
    <r>
      <rPr>
        <b/>
        <sz val="12"/>
        <rFont val="Times New Roman"/>
        <family val="1"/>
        <charset val="204"/>
      </rPr>
      <t>я»</t>
    </r>
  </si>
  <si>
    <t>Государственная программа «Содействие занятости населения Республики Хакасия»</t>
  </si>
  <si>
    <t>Государственная программа «Развитие агропромышленного комплекса Республики Хакасия и социальной сферы на селе»</t>
  </si>
  <si>
    <t>Государственная программа «Развитие промышленности и повышение ее конкурентоспособности»</t>
  </si>
  <si>
    <t>Государственная программа «Культура Республики Хакасия»</t>
  </si>
  <si>
    <t>Государственная программа «Формирование комфортной городской среды и благоустройство территории муниципальных образований Республики Хакасия»</t>
  </si>
  <si>
    <t>Государственная программа «Молодежь Хакасии»</t>
  </si>
  <si>
    <t>Государственная программа «Энергосбережение и повышение энергоэффективности в Республике Хакасия»</t>
  </si>
  <si>
    <t>Государственная программа «Сохранение и развитие малых сел Республики Хакасия»</t>
  </si>
  <si>
    <t>Подпрограмма «Социальное развитие малых сел»</t>
  </si>
  <si>
    <t>Подпрограмма «Содействие в ремонте жилых домов отдельным категориям граждан, проживающим в сельской местности»</t>
  </si>
  <si>
    <t>Государственная программа «Повышение эффективности управления общественными (государственными и муниципальными) финансами Республики Хакасия»</t>
  </si>
  <si>
    <t xml:space="preserve">Расходы республиканского бюджета Республики Хакасия по государственным программам Республики Хакасия </t>
  </si>
  <si>
    <t>А</t>
  </si>
  <si>
    <t>наименование</t>
  </si>
  <si>
    <t>2018 год (факт)</t>
  </si>
  <si>
    <t>сумма</t>
  </si>
  <si>
    <t>процент исполнения</t>
  </si>
  <si>
    <t>сводная бюджетная роспись на 01.10.2019</t>
  </si>
  <si>
    <t>исполнение на 01.10.2019</t>
  </si>
  <si>
    <t>2022 год</t>
  </si>
  <si>
    <t>Подпрограмма «Комплексное развитие сельских территорий»</t>
  </si>
  <si>
    <t>Подпрограмма «Развитие товарного рыбоводства»</t>
  </si>
  <si>
    <t>Подпрограмма «Развитие садоводческих, огороднических некоммерческих объединений граждан»</t>
  </si>
  <si>
    <t>Подпрограмма «Патриотическое воспитание молодежи»</t>
  </si>
  <si>
    <t>Подпрограмма «Содействие развитию добровольчества (волонтерства) в Республике Хакасия»</t>
  </si>
  <si>
    <t>Подпрограмма «Развитие мировой юстиции в Республике Хакасия»</t>
  </si>
  <si>
    <t>законопроект</t>
  </si>
  <si>
    <t>темп роста к сводной бюджетной росписи</t>
  </si>
  <si>
    <t>темп роста к 2020 году</t>
  </si>
  <si>
    <t>темп роста к 2021 году</t>
  </si>
  <si>
    <t>2019 год</t>
  </si>
  <si>
    <t>Подпрограмма «Профилактика заболеваний и формирование здорового образа жизни. Развитие первичной медико-санитарной помощи и медицинской реабилитации населения, в том числе детей»</t>
  </si>
  <si>
    <t>Приложение 6 к заключению Контрольно-счетной палаты Республики Хакасия на проект закона Республики Хакасия "О республиканском бюджете Республики Хакасия на 2020 год и на плановый период 2021 и 2022 годов"</t>
  </si>
  <si>
    <t>Закон         № 82-ЗРХ</t>
  </si>
  <si>
    <t>темп роста к Закону № 82-ЗРХ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</si>
</sst>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0.0"/>
    <numFmt numFmtId="166" formatCode="#,##0.0"/>
  </numFmts>
  <fonts count="1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9.35"/>
      <color theme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Arial Cyr"/>
      <charset val="204"/>
    </font>
    <font>
      <sz val="10"/>
      <color rgb="FF000000"/>
      <name val="Arial Cyr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49" fontId="2" fillId="0" borderId="2">
      <alignment horizontal="center"/>
    </xf>
    <xf numFmtId="4" fontId="3" fillId="0" borderId="3">
      <alignment horizontal="right"/>
    </xf>
    <xf numFmtId="49" fontId="2" fillId="0" borderId="3">
      <alignment horizontal="center"/>
    </xf>
    <xf numFmtId="4" fontId="2" fillId="0" borderId="3">
      <alignment horizontal="right"/>
    </xf>
    <xf numFmtId="4" fontId="2" fillId="0" borderId="4">
      <alignment horizontal="right"/>
    </xf>
    <xf numFmtId="0" fontId="2" fillId="0" borderId="5">
      <alignment horizontal="left" wrapText="1" indent="2"/>
    </xf>
    <xf numFmtId="0" fontId="3" fillId="0" borderId="6">
      <alignment horizontal="left" wrapText="1" indent="2"/>
    </xf>
    <xf numFmtId="0" fontId="2" fillId="0" borderId="7">
      <alignment horizontal="left" wrapText="1" indent="2"/>
    </xf>
    <xf numFmtId="49" fontId="2" fillId="0" borderId="8">
      <alignment horizontal="center"/>
    </xf>
    <xf numFmtId="49" fontId="2" fillId="0" borderId="9">
      <alignment horizontal="center"/>
    </xf>
    <xf numFmtId="4" fontId="2" fillId="0" borderId="9">
      <alignment horizontal="right"/>
    </xf>
    <xf numFmtId="49" fontId="3" fillId="0" borderId="9">
      <alignment horizontal="center"/>
    </xf>
    <xf numFmtId="4" fontId="3" fillId="0" borderId="9">
      <alignment horizontal="right"/>
    </xf>
    <xf numFmtId="0" fontId="4" fillId="0" borderId="10"/>
    <xf numFmtId="4" fontId="2" fillId="0" borderId="7">
      <alignment horizontal="right"/>
    </xf>
    <xf numFmtId="0" fontId="2" fillId="0" borderId="11">
      <alignment horizontal="left" wrapText="1" indent="2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164" fontId="7" fillId="0" borderId="0" applyFont="0" applyFill="0" applyBorder="0" applyAlignment="0" applyProtection="0"/>
    <xf numFmtId="4" fontId="16" fillId="3" borderId="9">
      <alignment horizontal="right" vertical="top" shrinkToFit="1"/>
    </xf>
  </cellStyleXfs>
  <cellXfs count="96">
    <xf numFmtId="0" fontId="0" fillId="0" borderId="0" xfId="0"/>
    <xf numFmtId="165" fontId="8" fillId="0" borderId="0" xfId="0" applyNumberFormat="1" applyFont="1" applyFill="1"/>
    <xf numFmtId="0" fontId="8" fillId="0" borderId="0" xfId="0" applyFont="1" applyFill="1"/>
    <xf numFmtId="165" fontId="10" fillId="0" borderId="0" xfId="1" applyNumberFormat="1" applyFont="1" applyFill="1" applyAlignment="1">
      <alignment vertical="top" wrapText="1"/>
    </xf>
    <xf numFmtId="0" fontId="10" fillId="0" borderId="0" xfId="1" applyFont="1" applyFill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3" fontId="12" fillId="0" borderId="1" xfId="0" applyNumberFormat="1" applyFont="1" applyFill="1" applyBorder="1" applyAlignment="1">
      <alignment horizontal="right" wrapText="1"/>
    </xf>
    <xf numFmtId="3" fontId="11" fillId="0" borderId="1" xfId="0" applyNumberFormat="1" applyFont="1" applyFill="1" applyBorder="1"/>
    <xf numFmtId="0" fontId="13" fillId="0" borderId="1" xfId="0" applyFont="1" applyFill="1" applyBorder="1" applyAlignment="1">
      <alignment vertical="top" wrapText="1"/>
    </xf>
    <xf numFmtId="3" fontId="13" fillId="0" borderId="1" xfId="0" applyNumberFormat="1" applyFont="1" applyFill="1" applyBorder="1" applyAlignment="1">
      <alignment horizontal="right" wrapText="1"/>
    </xf>
    <xf numFmtId="3" fontId="8" fillId="0" borderId="1" xfId="0" applyNumberFormat="1" applyFont="1" applyFill="1" applyBorder="1"/>
    <xf numFmtId="3" fontId="8" fillId="0" borderId="0" xfId="0" applyNumberFormat="1" applyFont="1" applyFill="1"/>
    <xf numFmtId="3" fontId="11" fillId="0" borderId="0" xfId="0" applyNumberFormat="1" applyFont="1" applyFill="1" applyBorder="1"/>
    <xf numFmtId="166" fontId="11" fillId="0" borderId="0" xfId="0" applyNumberFormat="1" applyFont="1" applyFill="1" applyBorder="1"/>
    <xf numFmtId="166" fontId="8" fillId="0" borderId="0" xfId="0" applyNumberFormat="1" applyFont="1" applyFill="1"/>
    <xf numFmtId="3" fontId="11" fillId="0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0" fontId="12" fillId="0" borderId="13" xfId="0" applyFont="1" applyFill="1" applyBorder="1" applyAlignment="1">
      <alignment vertical="top" wrapText="1"/>
    </xf>
    <xf numFmtId="3" fontId="8" fillId="0" borderId="1" xfId="0" applyNumberFormat="1" applyFont="1" applyFill="1" applyBorder="1" applyAlignment="1">
      <alignment horizontal="right" wrapText="1"/>
    </xf>
    <xf numFmtId="0" fontId="14" fillId="0" borderId="0" xfId="0" applyFont="1" applyFill="1"/>
    <xf numFmtId="0" fontId="10" fillId="0" borderId="1" xfId="0" applyFont="1" applyFill="1" applyBorder="1" applyAlignment="1">
      <alignment vertical="top" wrapText="1"/>
    </xf>
    <xf numFmtId="0" fontId="9" fillId="0" borderId="0" xfId="1" applyFont="1" applyFill="1"/>
    <xf numFmtId="0" fontId="11" fillId="0" borderId="0" xfId="0" applyFont="1" applyFill="1"/>
    <xf numFmtId="0" fontId="8" fillId="0" borderId="0" xfId="0" applyFont="1" applyFill="1" applyAlignment="1">
      <alignment horizontal="center" vertical="center"/>
    </xf>
    <xf numFmtId="3" fontId="11" fillId="0" borderId="1" xfId="0" applyNumberFormat="1" applyFont="1" applyFill="1" applyBorder="1" applyAlignment="1">
      <alignment horizontal="right" wrapText="1"/>
    </xf>
    <xf numFmtId="3" fontId="9" fillId="0" borderId="1" xfId="0" applyNumberFormat="1" applyFont="1" applyFill="1" applyBorder="1" applyAlignment="1">
      <alignment horizontal="right" wrapText="1"/>
    </xf>
    <xf numFmtId="0" fontId="1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wrapText="1"/>
    </xf>
    <xf numFmtId="0" fontId="11" fillId="0" borderId="13" xfId="0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vertical="top" wrapText="1"/>
    </xf>
    <xf numFmtId="3" fontId="9" fillId="0" borderId="1" xfId="19" applyNumberFormat="1" applyFont="1" applyFill="1" applyBorder="1" applyAlignment="1">
      <alignment horizontal="center"/>
    </xf>
    <xf numFmtId="166" fontId="10" fillId="0" borderId="0" xfId="1" applyNumberFormat="1" applyFont="1" applyFill="1" applyAlignment="1">
      <alignment vertical="top" wrapText="1"/>
    </xf>
    <xf numFmtId="166" fontId="11" fillId="0" borderId="1" xfId="0" applyNumberFormat="1" applyFont="1" applyFill="1" applyBorder="1" applyAlignment="1">
      <alignment horizontal="right" wrapText="1"/>
    </xf>
    <xf numFmtId="166" fontId="8" fillId="0" borderId="1" xfId="0" applyNumberFormat="1" applyFont="1" applyFill="1" applyBorder="1" applyAlignment="1">
      <alignment horizontal="right" wrapText="1"/>
    </xf>
    <xf numFmtId="166" fontId="9" fillId="0" borderId="1" xfId="0" applyNumberFormat="1" applyFont="1" applyFill="1" applyBorder="1" applyAlignment="1">
      <alignment horizontal="right" wrapText="1"/>
    </xf>
    <xf numFmtId="166" fontId="12" fillId="0" borderId="1" xfId="0" applyNumberFormat="1" applyFont="1" applyFill="1" applyBorder="1" applyAlignment="1">
      <alignment horizontal="right" wrapText="1"/>
    </xf>
    <xf numFmtId="166" fontId="13" fillId="0" borderId="1" xfId="0" applyNumberFormat="1" applyFont="1" applyFill="1" applyBorder="1" applyAlignment="1">
      <alignment horizontal="right" wrapText="1"/>
    </xf>
    <xf numFmtId="166" fontId="11" fillId="0" borderId="1" xfId="0" applyNumberFormat="1" applyFont="1" applyFill="1" applyBorder="1"/>
    <xf numFmtId="166" fontId="14" fillId="0" borderId="0" xfId="0" applyNumberFormat="1" applyFont="1" applyFill="1"/>
    <xf numFmtId="3" fontId="10" fillId="0" borderId="0" xfId="1" applyNumberFormat="1" applyFont="1" applyFill="1" applyAlignment="1">
      <alignment vertical="top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/>
    <xf numFmtId="166" fontId="8" fillId="0" borderId="1" xfId="0" applyNumberFormat="1" applyFont="1" applyFill="1" applyBorder="1"/>
    <xf numFmtId="3" fontId="9" fillId="0" borderId="1" xfId="19" applyNumberFormat="1" applyFont="1" applyBorder="1" applyAlignment="1">
      <alignment horizontal="center"/>
    </xf>
    <xf numFmtId="3" fontId="13" fillId="2" borderId="9" xfId="21" applyNumberFormat="1" applyFont="1" applyFill="1" applyAlignment="1" applyProtection="1">
      <alignment horizontal="right" shrinkToFit="1"/>
    </xf>
    <xf numFmtId="3" fontId="13" fillId="0" borderId="1" xfId="0" applyNumberFormat="1" applyFont="1" applyBorder="1" applyAlignment="1">
      <alignment horizontal="right" wrapText="1"/>
    </xf>
    <xf numFmtId="3" fontId="12" fillId="0" borderId="1" xfId="0" applyNumberFormat="1" applyFont="1" applyBorder="1" applyAlignment="1">
      <alignment horizontal="right" wrapText="1"/>
    </xf>
    <xf numFmtId="3" fontId="8" fillId="0" borderId="15" xfId="0" applyNumberFormat="1" applyFont="1" applyFill="1" applyBorder="1" applyAlignment="1">
      <alignment horizontal="right" wrapText="1"/>
    </xf>
    <xf numFmtId="0" fontId="13" fillId="0" borderId="12" xfId="0" applyFont="1" applyFill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3" fontId="8" fillId="0" borderId="12" xfId="0" applyNumberFormat="1" applyFont="1" applyFill="1" applyBorder="1" applyAlignment="1">
      <alignment horizontal="right"/>
    </xf>
    <xf numFmtId="3" fontId="11" fillId="0" borderId="12" xfId="0" applyNumberFormat="1" applyFont="1" applyFill="1" applyBorder="1"/>
    <xf numFmtId="3" fontId="12" fillId="0" borderId="12" xfId="0" applyNumberFormat="1" applyFont="1" applyFill="1" applyBorder="1" applyAlignment="1">
      <alignment horizontal="right" wrapText="1"/>
    </xf>
    <xf numFmtId="165" fontId="8" fillId="0" borderId="1" xfId="0" applyNumberFormat="1" applyFont="1" applyFill="1" applyBorder="1" applyAlignment="1">
      <alignment horizontal="right" wrapText="1"/>
    </xf>
    <xf numFmtId="165" fontId="11" fillId="0" borderId="1" xfId="0" applyNumberFormat="1" applyFont="1" applyFill="1" applyBorder="1" applyAlignment="1">
      <alignment horizontal="right" wrapText="1"/>
    </xf>
    <xf numFmtId="165" fontId="9" fillId="0" borderId="1" xfId="0" applyNumberFormat="1" applyFont="1" applyFill="1" applyBorder="1" applyAlignment="1">
      <alignment horizontal="right" wrapText="1"/>
    </xf>
    <xf numFmtId="165" fontId="12" fillId="0" borderId="1" xfId="0" applyNumberFormat="1" applyFont="1" applyFill="1" applyBorder="1" applyAlignment="1">
      <alignment horizontal="right" wrapText="1"/>
    </xf>
    <xf numFmtId="165" fontId="13" fillId="0" borderId="1" xfId="0" applyNumberFormat="1" applyFont="1" applyFill="1" applyBorder="1" applyAlignment="1">
      <alignment horizontal="right" wrapText="1"/>
    </xf>
    <xf numFmtId="165" fontId="11" fillId="0" borderId="1" xfId="0" applyNumberFormat="1" applyFont="1" applyFill="1" applyBorder="1"/>
    <xf numFmtId="1" fontId="11" fillId="0" borderId="1" xfId="0" applyNumberFormat="1" applyFont="1" applyFill="1" applyBorder="1" applyAlignment="1">
      <alignment horizontal="right" wrapText="1"/>
    </xf>
    <xf numFmtId="1" fontId="8" fillId="0" borderId="1" xfId="0" applyNumberFormat="1" applyFont="1" applyFill="1" applyBorder="1" applyAlignment="1">
      <alignment horizontal="right" wrapText="1"/>
    </xf>
    <xf numFmtId="1" fontId="9" fillId="0" borderId="1" xfId="0" applyNumberFormat="1" applyFont="1" applyFill="1" applyBorder="1" applyAlignment="1">
      <alignment horizontal="right" wrapText="1"/>
    </xf>
    <xf numFmtId="0" fontId="12" fillId="0" borderId="12" xfId="0" applyFont="1" applyFill="1" applyBorder="1" applyAlignment="1">
      <alignment vertical="top" wrapText="1"/>
    </xf>
    <xf numFmtId="3" fontId="8" fillId="2" borderId="1" xfId="19" applyNumberFormat="1" applyFont="1" applyFill="1" applyBorder="1" applyAlignment="1">
      <alignment horizontal="center"/>
    </xf>
    <xf numFmtId="164" fontId="10" fillId="2" borderId="14" xfId="20" applyFont="1" applyFill="1" applyBorder="1" applyAlignment="1" applyProtection="1">
      <alignment horizontal="center" vertical="center" textRotation="90" wrapText="1"/>
      <protection locked="0"/>
    </xf>
    <xf numFmtId="164" fontId="10" fillId="2" borderId="12" xfId="20" applyFont="1" applyFill="1" applyBorder="1" applyAlignment="1" applyProtection="1">
      <alignment horizontal="center" vertical="center" textRotation="90" wrapText="1"/>
      <protection locked="0"/>
    </xf>
    <xf numFmtId="3" fontId="11" fillId="2" borderId="1" xfId="20" applyNumberFormat="1" applyFont="1" applyFill="1" applyBorder="1" applyAlignment="1" applyProtection="1">
      <alignment horizontal="center" vertical="center" wrapText="1"/>
      <protection locked="0"/>
    </xf>
    <xf numFmtId="3" fontId="10" fillId="0" borderId="1" xfId="20" applyNumberFormat="1" applyFont="1" applyFill="1" applyBorder="1" applyAlignment="1" applyProtection="1">
      <alignment horizontal="center" vertical="center" textRotation="90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164" fontId="10" fillId="0" borderId="1" xfId="2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/>
    <xf numFmtId="3" fontId="10" fillId="0" borderId="14" xfId="20" applyNumberFormat="1" applyFont="1" applyFill="1" applyBorder="1" applyAlignment="1" applyProtection="1">
      <alignment horizontal="center" vertical="center" wrapText="1"/>
      <protection locked="0"/>
    </xf>
    <xf numFmtId="3" fontId="10" fillId="0" borderId="12" xfId="20" applyNumberFormat="1" applyFont="1" applyFill="1" applyBorder="1" applyAlignment="1" applyProtection="1">
      <alignment horizontal="center" vertical="center" wrapText="1"/>
      <protection locked="0"/>
    </xf>
    <xf numFmtId="166" fontId="10" fillId="2" borderId="14" xfId="20" applyNumberFormat="1" applyFont="1" applyFill="1" applyBorder="1" applyAlignment="1" applyProtection="1">
      <alignment horizontal="center" vertical="center" textRotation="90" wrapText="1"/>
      <protection locked="0"/>
    </xf>
    <xf numFmtId="166" fontId="10" fillId="2" borderId="12" xfId="20" applyNumberFormat="1" applyFont="1" applyFill="1" applyBorder="1" applyAlignment="1" applyProtection="1">
      <alignment horizontal="center" vertical="center" textRotation="90" wrapText="1"/>
      <protection locked="0"/>
    </xf>
    <xf numFmtId="3" fontId="10" fillId="0" borderId="16" xfId="20" applyNumberFormat="1" applyFont="1" applyFill="1" applyBorder="1" applyAlignment="1" applyProtection="1">
      <alignment horizontal="center" vertical="center" wrapText="1"/>
      <protection locked="0"/>
    </xf>
    <xf numFmtId="3" fontId="10" fillId="0" borderId="17" xfId="20" applyNumberFormat="1" applyFont="1" applyFill="1" applyBorder="1" applyAlignment="1" applyProtection="1">
      <alignment horizontal="center" vertical="center" wrapText="1"/>
      <protection locked="0"/>
    </xf>
    <xf numFmtId="3" fontId="10" fillId="0" borderId="18" xfId="2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9" applyFont="1" applyFill="1" applyAlignment="1">
      <alignment horizontal="left" vertical="top" wrapText="1"/>
    </xf>
    <xf numFmtId="0" fontId="10" fillId="0" borderId="0" xfId="1" applyFont="1" applyFill="1" applyAlignment="1">
      <alignment horizontal="center" vertical="top" wrapText="1"/>
    </xf>
    <xf numFmtId="165" fontId="9" fillId="0" borderId="19" xfId="1" applyNumberFormat="1" applyFont="1" applyFill="1" applyBorder="1" applyAlignment="1">
      <alignment horizontal="right" vertical="top" wrapText="1"/>
    </xf>
    <xf numFmtId="3" fontId="10" fillId="0" borderId="1" xfId="2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3" fontId="10" fillId="2" borderId="14" xfId="20" applyNumberFormat="1" applyFont="1" applyFill="1" applyBorder="1" applyAlignment="1" applyProtection="1">
      <alignment horizontal="center" vertical="center" wrapText="1"/>
      <protection locked="0"/>
    </xf>
    <xf numFmtId="3" fontId="10" fillId="2" borderId="12" xfId="20" applyNumberFormat="1" applyFont="1" applyFill="1" applyBorder="1" applyAlignment="1" applyProtection="1">
      <alignment horizontal="center" vertical="center" wrapText="1"/>
      <protection locked="0"/>
    </xf>
    <xf numFmtId="3" fontId="10" fillId="2" borderId="14" xfId="20" applyNumberFormat="1" applyFont="1" applyFill="1" applyBorder="1" applyAlignment="1" applyProtection="1">
      <alignment horizontal="center" vertical="center" textRotation="90" wrapText="1"/>
      <protection locked="0"/>
    </xf>
    <xf numFmtId="3" fontId="10" fillId="2" borderId="12" xfId="20" applyNumberFormat="1" applyFont="1" applyFill="1" applyBorder="1" applyAlignment="1" applyProtection="1">
      <alignment horizontal="center" vertical="center" textRotation="90" wrapText="1"/>
      <protection locked="0"/>
    </xf>
    <xf numFmtId="3" fontId="17" fillId="2" borderId="14" xfId="20" applyNumberFormat="1" applyFont="1" applyFill="1" applyBorder="1" applyAlignment="1" applyProtection="1">
      <alignment horizontal="center" vertical="center" textRotation="90" wrapText="1"/>
      <protection locked="0"/>
    </xf>
    <xf numFmtId="3" fontId="17" fillId="2" borderId="12" xfId="20" applyNumberFormat="1" applyFont="1" applyFill="1" applyBorder="1" applyAlignment="1" applyProtection="1">
      <alignment horizontal="center" vertical="center" textRotation="90" wrapText="1"/>
      <protection locked="0"/>
    </xf>
    <xf numFmtId="164" fontId="10" fillId="2" borderId="14" xfId="20" applyFont="1" applyFill="1" applyBorder="1" applyAlignment="1" applyProtection="1">
      <alignment horizontal="center" vertical="center" wrapText="1"/>
      <protection locked="0"/>
    </xf>
    <xf numFmtId="164" fontId="10" fillId="2" borderId="12" xfId="20" applyFont="1" applyFill="1" applyBorder="1" applyAlignment="1" applyProtection="1">
      <alignment horizontal="center" vertical="center" wrapText="1"/>
      <protection locked="0"/>
    </xf>
  </cellXfs>
  <cellStyles count="22">
    <cellStyle name="xl100" xfId="2"/>
    <cellStyle name="xl101" xfId="3"/>
    <cellStyle name="xl105" xfId="4"/>
    <cellStyle name="xl107" xfId="5"/>
    <cellStyle name="xl111" xfId="6"/>
    <cellStyle name="xl121" xfId="7"/>
    <cellStyle name="xl33 2" xfId="8"/>
    <cellStyle name="xl34" xfId="9"/>
    <cellStyle name="xl36" xfId="21"/>
    <cellStyle name="xl44" xfId="10"/>
    <cellStyle name="xl52" xfId="11"/>
    <cellStyle name="xl56" xfId="12"/>
    <cellStyle name="xl56 2" xfId="13"/>
    <cellStyle name="xl57" xfId="14"/>
    <cellStyle name="xl75" xfId="15"/>
    <cellStyle name="xl76" xfId="16"/>
    <cellStyle name="xl80" xfId="17"/>
    <cellStyle name="Гиперссылка 2" xfId="18"/>
    <cellStyle name="Денежный 2" xfId="20"/>
    <cellStyle name="Обычный" xfId="0" builtinId="0"/>
    <cellStyle name="Обычный 2" xfId="1"/>
    <cellStyle name="Обычный 3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0"/>
  <sheetViews>
    <sheetView tabSelected="1" zoomScale="85" zoomScaleNormal="85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9" sqref="G9"/>
    </sheetView>
  </sheetViews>
  <sheetFormatPr defaultColWidth="10.28515625" defaultRowHeight="15.75"/>
  <cols>
    <col min="1" max="1" width="62.28515625" style="2" customWidth="1"/>
    <col min="2" max="2" width="12.28515625" style="12" customWidth="1"/>
    <col min="3" max="3" width="7.28515625" style="15" customWidth="1"/>
    <col min="4" max="4" width="12.5703125" style="12" customWidth="1"/>
    <col min="5" max="5" width="14" style="12" customWidth="1"/>
    <col min="6" max="6" width="14.28515625" style="12" customWidth="1"/>
    <col min="7" max="7" width="7.28515625" style="2" customWidth="1"/>
    <col min="8" max="8" width="14.140625" style="2" customWidth="1"/>
    <col min="9" max="9" width="7.85546875" style="2" customWidth="1"/>
    <col min="10" max="10" width="8" style="2" customWidth="1"/>
    <col min="11" max="11" width="13.42578125" style="2" customWidth="1"/>
    <col min="12" max="12" width="7.28515625" style="2" customWidth="1"/>
    <col min="13" max="13" width="13.85546875" style="2" customWidth="1"/>
    <col min="14" max="14" width="7.28515625" style="2" customWidth="1"/>
    <col min="15" max="16384" width="10.28515625" style="2"/>
  </cols>
  <sheetData>
    <row r="1" spans="1:14" ht="80.25" customHeight="1">
      <c r="G1" s="1"/>
      <c r="I1" s="83" t="s">
        <v>120</v>
      </c>
      <c r="J1" s="83"/>
      <c r="K1" s="83"/>
      <c r="L1" s="83"/>
      <c r="M1" s="83"/>
      <c r="N1" s="83"/>
    </row>
    <row r="2" spans="1:14">
      <c r="G2" s="1"/>
      <c r="H2" s="1"/>
      <c r="I2" s="1"/>
      <c r="J2" s="1"/>
      <c r="K2" s="1"/>
      <c r="L2" s="1"/>
      <c r="M2" s="1"/>
      <c r="N2" s="1"/>
    </row>
    <row r="3" spans="1:14" s="22" customFormat="1" ht="15.75" customHeight="1">
      <c r="A3" s="84" t="s">
        <v>99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 s="22" customFormat="1">
      <c r="A4" s="4"/>
      <c r="B4" s="42"/>
      <c r="C4" s="34"/>
      <c r="D4" s="42"/>
      <c r="E4" s="42"/>
      <c r="F4" s="42"/>
      <c r="G4" s="3"/>
      <c r="H4" s="3"/>
      <c r="I4" s="3"/>
      <c r="J4" s="3"/>
      <c r="K4" s="3"/>
      <c r="L4" s="3"/>
      <c r="M4" s="85" t="s">
        <v>1</v>
      </c>
      <c r="N4" s="85"/>
    </row>
    <row r="5" spans="1:14" s="22" customFormat="1" ht="18" customHeight="1">
      <c r="A5" s="73" t="s">
        <v>101</v>
      </c>
      <c r="B5" s="74" t="s">
        <v>102</v>
      </c>
      <c r="C5" s="75"/>
      <c r="D5" s="80" t="s">
        <v>118</v>
      </c>
      <c r="E5" s="81"/>
      <c r="F5" s="81"/>
      <c r="G5" s="82"/>
      <c r="H5" s="87" t="s">
        <v>114</v>
      </c>
      <c r="I5" s="87"/>
      <c r="J5" s="87"/>
      <c r="K5" s="87"/>
      <c r="L5" s="87"/>
      <c r="M5" s="87"/>
      <c r="N5" s="87"/>
    </row>
    <row r="6" spans="1:14" s="22" customFormat="1" ht="96" customHeight="1">
      <c r="A6" s="73"/>
      <c r="B6" s="76" t="s">
        <v>103</v>
      </c>
      <c r="C6" s="78" t="s">
        <v>104</v>
      </c>
      <c r="D6" s="86" t="s">
        <v>121</v>
      </c>
      <c r="E6" s="86" t="s">
        <v>105</v>
      </c>
      <c r="F6" s="71" t="s">
        <v>106</v>
      </c>
      <c r="G6" s="72" t="s">
        <v>104</v>
      </c>
      <c r="H6" s="88" t="s">
        <v>0</v>
      </c>
      <c r="I6" s="90" t="s">
        <v>122</v>
      </c>
      <c r="J6" s="92" t="s">
        <v>115</v>
      </c>
      <c r="K6" s="94" t="s">
        <v>57</v>
      </c>
      <c r="L6" s="69" t="s">
        <v>116</v>
      </c>
      <c r="M6" s="94" t="s">
        <v>107</v>
      </c>
      <c r="N6" s="69" t="s">
        <v>117</v>
      </c>
    </row>
    <row r="7" spans="1:14" s="23" customFormat="1">
      <c r="A7" s="73"/>
      <c r="B7" s="77"/>
      <c r="C7" s="79"/>
      <c r="D7" s="86"/>
      <c r="E7" s="86"/>
      <c r="F7" s="71"/>
      <c r="G7" s="72"/>
      <c r="H7" s="89"/>
      <c r="I7" s="91"/>
      <c r="J7" s="93"/>
      <c r="K7" s="95"/>
      <c r="L7" s="70"/>
      <c r="M7" s="95"/>
      <c r="N7" s="70"/>
    </row>
    <row r="8" spans="1:14" s="24" customFormat="1">
      <c r="A8" s="5" t="s">
        <v>100</v>
      </c>
      <c r="B8" s="43">
        <v>1</v>
      </c>
      <c r="C8" s="43">
        <v>2</v>
      </c>
      <c r="D8" s="46">
        <v>3</v>
      </c>
      <c r="E8" s="46">
        <v>4</v>
      </c>
      <c r="F8" s="68">
        <v>5</v>
      </c>
      <c r="G8" s="33">
        <v>6</v>
      </c>
      <c r="H8" s="33">
        <v>7</v>
      </c>
      <c r="I8" s="33">
        <v>8</v>
      </c>
      <c r="J8" s="33">
        <v>9</v>
      </c>
      <c r="K8" s="33">
        <v>10</v>
      </c>
      <c r="L8" s="33">
        <v>11</v>
      </c>
      <c r="M8" s="33">
        <v>12</v>
      </c>
      <c r="N8" s="33">
        <v>13</v>
      </c>
    </row>
    <row r="9" spans="1:14" s="23" customFormat="1" ht="31.5">
      <c r="A9" s="6" t="s">
        <v>69</v>
      </c>
      <c r="B9" s="25">
        <v>7223027</v>
      </c>
      <c r="C9" s="35">
        <v>93.1</v>
      </c>
      <c r="D9" s="25">
        <v>7381096</v>
      </c>
      <c r="E9" s="25">
        <v>7575462</v>
      </c>
      <c r="F9" s="35">
        <v>4615632.0999999996</v>
      </c>
      <c r="G9" s="35">
        <f>F9/E9*100</f>
        <v>60.928720914975209</v>
      </c>
      <c r="H9" s="7">
        <v>6787065</v>
      </c>
      <c r="I9" s="35">
        <f>H9/D9*100</f>
        <v>91.951994663123202</v>
      </c>
      <c r="J9" s="35">
        <f>H9/E9*100</f>
        <v>89.592753550872544</v>
      </c>
      <c r="K9" s="49">
        <v>6763924</v>
      </c>
      <c r="L9" s="59">
        <f>K9/H9*100</f>
        <v>99.659042605308784</v>
      </c>
      <c r="M9" s="49">
        <v>6925502</v>
      </c>
      <c r="N9" s="35">
        <f>M9/K9*100</f>
        <v>102.38882045392586</v>
      </c>
    </row>
    <row r="10" spans="1:14" ht="63">
      <c r="A10" s="52" t="s">
        <v>119</v>
      </c>
      <c r="B10" s="19">
        <v>219894</v>
      </c>
      <c r="C10" s="36">
        <v>79.3</v>
      </c>
      <c r="D10" s="19">
        <v>259695</v>
      </c>
      <c r="E10" s="19">
        <v>296066</v>
      </c>
      <c r="F10" s="36">
        <v>78418.7</v>
      </c>
      <c r="G10" s="58">
        <f t="shared" ref="G10:G73" si="0">F10/E10*100</f>
        <v>26.486898191619435</v>
      </c>
      <c r="H10" s="48">
        <v>158181</v>
      </c>
      <c r="I10" s="58">
        <f t="shared" ref="I10:I73" si="1">H10/D10*100</f>
        <v>60.910298619534451</v>
      </c>
      <c r="J10" s="58">
        <f t="shared" ref="J10:J73" si="2">H10/E10*100</f>
        <v>53.427614113069389</v>
      </c>
      <c r="K10" s="48">
        <v>154954</v>
      </c>
      <c r="L10" s="58">
        <f t="shared" ref="L10:L73" si="3">K10/H10*100</f>
        <v>97.959931976659647</v>
      </c>
      <c r="M10" s="48">
        <v>153271</v>
      </c>
      <c r="N10" s="58">
        <f t="shared" ref="N10:N73" si="4">M10/K10*100</f>
        <v>98.913871213392355</v>
      </c>
    </row>
    <row r="11" spans="1:14" ht="94.5">
      <c r="A11" s="9" t="s">
        <v>2</v>
      </c>
      <c r="B11" s="19">
        <v>1890407</v>
      </c>
      <c r="C11" s="36">
        <v>87.6</v>
      </c>
      <c r="D11" s="19">
        <v>2210594</v>
      </c>
      <c r="E11" s="19">
        <v>2211814</v>
      </c>
      <c r="F11" s="36">
        <v>1039329.4</v>
      </c>
      <c r="G11" s="58">
        <f t="shared" si="0"/>
        <v>46.989909639779839</v>
      </c>
      <c r="H11" s="48">
        <v>1775861</v>
      </c>
      <c r="I11" s="58">
        <f t="shared" si="1"/>
        <v>80.334109293701147</v>
      </c>
      <c r="J11" s="58">
        <f t="shared" si="2"/>
        <v>80.289798328430876</v>
      </c>
      <c r="K11" s="48">
        <v>1660869</v>
      </c>
      <c r="L11" s="58">
        <f t="shared" si="3"/>
        <v>93.524718432354774</v>
      </c>
      <c r="M11" s="48">
        <v>1618813</v>
      </c>
      <c r="N11" s="58">
        <f t="shared" si="4"/>
        <v>97.467831599000291</v>
      </c>
    </row>
    <row r="12" spans="1:14">
      <c r="A12" s="9" t="s">
        <v>3</v>
      </c>
      <c r="B12" s="19">
        <v>210366</v>
      </c>
      <c r="C12" s="36">
        <v>78.599999999999994</v>
      </c>
      <c r="D12" s="19">
        <v>215790</v>
      </c>
      <c r="E12" s="19">
        <v>239554</v>
      </c>
      <c r="F12" s="36">
        <v>103911.1</v>
      </c>
      <c r="G12" s="58">
        <f t="shared" si="0"/>
        <v>43.376900406588916</v>
      </c>
      <c r="H12" s="48">
        <v>130920</v>
      </c>
      <c r="I12" s="58">
        <f t="shared" si="1"/>
        <v>60.670095926595302</v>
      </c>
      <c r="J12" s="58">
        <f t="shared" si="2"/>
        <v>54.65156081718527</v>
      </c>
      <c r="K12" s="48">
        <v>46509</v>
      </c>
      <c r="L12" s="58">
        <f t="shared" si="3"/>
        <v>35.524747937671862</v>
      </c>
      <c r="M12" s="48">
        <v>47985</v>
      </c>
      <c r="N12" s="58">
        <f t="shared" si="4"/>
        <v>103.17357930723085</v>
      </c>
    </row>
    <row r="13" spans="1:14" ht="17.25" customHeight="1">
      <c r="A13" s="9" t="s">
        <v>4</v>
      </c>
      <c r="B13" s="19">
        <v>58212</v>
      </c>
      <c r="C13" s="36">
        <v>89</v>
      </c>
      <c r="D13" s="19">
        <v>63436</v>
      </c>
      <c r="E13" s="19">
        <v>66962</v>
      </c>
      <c r="F13" s="36">
        <v>25715.8</v>
      </c>
      <c r="G13" s="58">
        <f t="shared" si="0"/>
        <v>38.403572175263584</v>
      </c>
      <c r="H13" s="48">
        <v>31459</v>
      </c>
      <c r="I13" s="58">
        <f t="shared" si="1"/>
        <v>49.591714483889277</v>
      </c>
      <c r="J13" s="58">
        <f t="shared" si="2"/>
        <v>46.98037693019922</v>
      </c>
      <c r="K13" s="48">
        <v>31459</v>
      </c>
      <c r="L13" s="58">
        <f t="shared" si="3"/>
        <v>100</v>
      </c>
      <c r="M13" s="48">
        <v>57411</v>
      </c>
      <c r="N13" s="58">
        <f t="shared" si="4"/>
        <v>182.49467560952351</v>
      </c>
    </row>
    <row r="14" spans="1:14" ht="33.75" customHeight="1">
      <c r="A14" s="9" t="s">
        <v>5</v>
      </c>
      <c r="B14" s="19">
        <v>664675</v>
      </c>
      <c r="C14" s="36">
        <v>87.1</v>
      </c>
      <c r="D14" s="19">
        <v>546979</v>
      </c>
      <c r="E14" s="19">
        <v>662242</v>
      </c>
      <c r="F14" s="36">
        <v>339472.3</v>
      </c>
      <c r="G14" s="58">
        <f t="shared" si="0"/>
        <v>51.261064686323124</v>
      </c>
      <c r="H14" s="10">
        <v>536154</v>
      </c>
      <c r="I14" s="58">
        <f t="shared" si="1"/>
        <v>98.020947787757848</v>
      </c>
      <c r="J14" s="58">
        <f t="shared" si="2"/>
        <v>80.96043440313359</v>
      </c>
      <c r="K14" s="48">
        <v>536154</v>
      </c>
      <c r="L14" s="58">
        <f t="shared" si="3"/>
        <v>100</v>
      </c>
      <c r="M14" s="48">
        <v>536154</v>
      </c>
      <c r="N14" s="58">
        <f t="shared" si="4"/>
        <v>100</v>
      </c>
    </row>
    <row r="15" spans="1:14" ht="18.75" customHeight="1">
      <c r="A15" s="9" t="s">
        <v>6</v>
      </c>
      <c r="B15" s="19">
        <v>4179473</v>
      </c>
      <c r="C15" s="36">
        <v>99</v>
      </c>
      <c r="D15" s="19">
        <v>4084602</v>
      </c>
      <c r="E15" s="19">
        <v>4098824</v>
      </c>
      <c r="F15" s="36">
        <v>3028784.8</v>
      </c>
      <c r="G15" s="58">
        <f t="shared" si="0"/>
        <v>73.893994960505736</v>
      </c>
      <c r="H15" s="10">
        <v>4154490</v>
      </c>
      <c r="I15" s="58">
        <f t="shared" si="1"/>
        <v>101.71101125642106</v>
      </c>
      <c r="J15" s="58">
        <f t="shared" si="2"/>
        <v>101.35809685900151</v>
      </c>
      <c r="K15" s="48">
        <v>4333979</v>
      </c>
      <c r="L15" s="58">
        <f t="shared" si="3"/>
        <v>104.32036182539855</v>
      </c>
      <c r="M15" s="48">
        <v>4511868</v>
      </c>
      <c r="N15" s="58">
        <f t="shared" si="4"/>
        <v>104.10451919587058</v>
      </c>
    </row>
    <row r="16" spans="1:14" s="23" customFormat="1" ht="31.5">
      <c r="A16" s="6" t="s">
        <v>70</v>
      </c>
      <c r="B16" s="25">
        <v>4274571</v>
      </c>
      <c r="C16" s="35">
        <v>94.4</v>
      </c>
      <c r="D16" s="25">
        <v>4484048</v>
      </c>
      <c r="E16" s="25">
        <v>4617413</v>
      </c>
      <c r="F16" s="35">
        <v>3017613.9</v>
      </c>
      <c r="G16" s="59">
        <f t="shared" si="0"/>
        <v>65.35291298395876</v>
      </c>
      <c r="H16" s="49">
        <v>3794764</v>
      </c>
      <c r="I16" s="59">
        <f t="shared" si="1"/>
        <v>84.628086050818368</v>
      </c>
      <c r="J16" s="59">
        <f t="shared" si="2"/>
        <v>82.183768270241359</v>
      </c>
      <c r="K16" s="49">
        <v>3885480</v>
      </c>
      <c r="L16" s="59">
        <f t="shared" si="3"/>
        <v>102.39055709393259</v>
      </c>
      <c r="M16" s="49">
        <v>3928274</v>
      </c>
      <c r="N16" s="59">
        <f t="shared" si="4"/>
        <v>101.10138258336166</v>
      </c>
    </row>
    <row r="17" spans="1:14" ht="31.5">
      <c r="A17" s="9" t="s">
        <v>7</v>
      </c>
      <c r="B17" s="19">
        <v>1330371</v>
      </c>
      <c r="C17" s="36">
        <v>90.9</v>
      </c>
      <c r="D17" s="19">
        <v>1234899</v>
      </c>
      <c r="E17" s="19">
        <v>1238241</v>
      </c>
      <c r="F17" s="36">
        <v>870292</v>
      </c>
      <c r="G17" s="58">
        <f t="shared" si="0"/>
        <v>70.284540731570019</v>
      </c>
      <c r="H17" s="10">
        <v>1216975</v>
      </c>
      <c r="I17" s="58">
        <f t="shared" si="1"/>
        <v>98.548545265645203</v>
      </c>
      <c r="J17" s="58">
        <f t="shared" si="2"/>
        <v>98.282563733554298</v>
      </c>
      <c r="K17" s="48">
        <v>1221439</v>
      </c>
      <c r="L17" s="58">
        <f t="shared" si="3"/>
        <v>100.36681115059882</v>
      </c>
      <c r="M17" s="48">
        <v>1225693</v>
      </c>
      <c r="N17" s="58">
        <f t="shared" si="4"/>
        <v>100.34827772815507</v>
      </c>
    </row>
    <row r="18" spans="1:14" ht="15" customHeight="1">
      <c r="A18" s="9" t="s">
        <v>8</v>
      </c>
      <c r="B18" s="19">
        <v>24994</v>
      </c>
      <c r="C18" s="36">
        <v>89.5</v>
      </c>
      <c r="D18" s="19">
        <v>207443</v>
      </c>
      <c r="E18" s="19">
        <v>233069</v>
      </c>
      <c r="F18" s="36">
        <v>109794.4</v>
      </c>
      <c r="G18" s="58">
        <f t="shared" si="0"/>
        <v>47.10810961560739</v>
      </c>
      <c r="H18" s="48">
        <v>64990</v>
      </c>
      <c r="I18" s="58">
        <f t="shared" si="1"/>
        <v>31.329087990435927</v>
      </c>
      <c r="J18" s="58">
        <f t="shared" si="2"/>
        <v>27.884446236951288</v>
      </c>
      <c r="K18" s="48">
        <v>62162</v>
      </c>
      <c r="L18" s="58">
        <f t="shared" si="3"/>
        <v>95.648561317125711</v>
      </c>
      <c r="M18" s="48">
        <v>58468</v>
      </c>
      <c r="N18" s="58">
        <f t="shared" si="4"/>
        <v>94.057462758598504</v>
      </c>
    </row>
    <row r="19" spans="1:14" ht="31.5">
      <c r="A19" s="9" t="s">
        <v>9</v>
      </c>
      <c r="B19" s="19">
        <v>1027886</v>
      </c>
      <c r="C19" s="36">
        <v>98.2</v>
      </c>
      <c r="D19" s="19">
        <v>1000965</v>
      </c>
      <c r="E19" s="19">
        <v>1020771</v>
      </c>
      <c r="F19" s="36">
        <v>708152.3</v>
      </c>
      <c r="G19" s="58">
        <f t="shared" si="0"/>
        <v>69.374257301588699</v>
      </c>
      <c r="H19" s="48">
        <v>1108299</v>
      </c>
      <c r="I19" s="58">
        <f t="shared" si="1"/>
        <v>110.72305225457433</v>
      </c>
      <c r="J19" s="58">
        <f t="shared" si="2"/>
        <v>108.57469500994836</v>
      </c>
      <c r="K19" s="48">
        <v>1159428</v>
      </c>
      <c r="L19" s="58">
        <f t="shared" si="3"/>
        <v>104.61328576494249</v>
      </c>
      <c r="M19" s="48">
        <v>1212881</v>
      </c>
      <c r="N19" s="58">
        <f t="shared" si="4"/>
        <v>104.61029059156756</v>
      </c>
    </row>
    <row r="20" spans="1:14" ht="31.5">
      <c r="A20" s="9" t="s">
        <v>10</v>
      </c>
      <c r="B20" s="19">
        <v>910051</v>
      </c>
      <c r="C20" s="36">
        <v>94.4</v>
      </c>
      <c r="D20" s="19">
        <v>1031656</v>
      </c>
      <c r="E20" s="19">
        <v>1116247</v>
      </c>
      <c r="F20" s="36">
        <v>729713</v>
      </c>
      <c r="G20" s="58">
        <f t="shared" si="0"/>
        <v>65.37200099977872</v>
      </c>
      <c r="H20" s="10">
        <v>498447</v>
      </c>
      <c r="I20" s="58">
        <f t="shared" si="1"/>
        <v>48.315232984638293</v>
      </c>
      <c r="J20" s="58">
        <f t="shared" si="2"/>
        <v>44.653826617227189</v>
      </c>
      <c r="K20" s="48">
        <v>509417</v>
      </c>
      <c r="L20" s="58">
        <f t="shared" si="3"/>
        <v>102.20083579598231</v>
      </c>
      <c r="M20" s="48">
        <v>468356</v>
      </c>
      <c r="N20" s="58">
        <f t="shared" si="4"/>
        <v>91.939609396623993</v>
      </c>
    </row>
    <row r="21" spans="1:14" ht="31.5">
      <c r="A21" s="9" t="s">
        <v>11</v>
      </c>
      <c r="B21" s="19">
        <v>719685</v>
      </c>
      <c r="C21" s="36">
        <v>93.8</v>
      </c>
      <c r="D21" s="19">
        <v>837873</v>
      </c>
      <c r="E21" s="19">
        <v>837873</v>
      </c>
      <c r="F21" s="36">
        <v>486361.3</v>
      </c>
      <c r="G21" s="58">
        <f t="shared" si="0"/>
        <v>58.047138408804202</v>
      </c>
      <c r="H21" s="10">
        <v>708366</v>
      </c>
      <c r="I21" s="58">
        <f t="shared" si="1"/>
        <v>84.543361583438056</v>
      </c>
      <c r="J21" s="58">
        <f t="shared" si="2"/>
        <v>84.543361583438056</v>
      </c>
      <c r="K21" s="48">
        <v>730862</v>
      </c>
      <c r="L21" s="58">
        <f t="shared" si="3"/>
        <v>103.17575942380068</v>
      </c>
      <c r="M21" s="48">
        <v>756039</v>
      </c>
      <c r="N21" s="58">
        <f t="shared" si="4"/>
        <v>103.44483637129855</v>
      </c>
    </row>
    <row r="22" spans="1:14" ht="31.5">
      <c r="A22" s="9" t="s">
        <v>12</v>
      </c>
      <c r="B22" s="19">
        <v>261143</v>
      </c>
      <c r="C22" s="36">
        <v>100.6</v>
      </c>
      <c r="D22" s="19">
        <v>170630</v>
      </c>
      <c r="E22" s="19">
        <v>170630</v>
      </c>
      <c r="F22" s="36">
        <v>113000.9</v>
      </c>
      <c r="G22" s="58">
        <f t="shared" si="0"/>
        <v>66.22569301998476</v>
      </c>
      <c r="H22" s="10">
        <v>197105</v>
      </c>
      <c r="I22" s="58">
        <f t="shared" si="1"/>
        <v>115.51602883431988</v>
      </c>
      <c r="J22" s="58">
        <f t="shared" si="2"/>
        <v>115.51602883431988</v>
      </c>
      <c r="K22" s="48">
        <v>201590</v>
      </c>
      <c r="L22" s="58">
        <f t="shared" si="3"/>
        <v>102.27543694984907</v>
      </c>
      <c r="M22" s="48">
        <v>206255</v>
      </c>
      <c r="N22" s="58">
        <f t="shared" si="4"/>
        <v>102.3141028820874</v>
      </c>
    </row>
    <row r="23" spans="1:14" ht="33" customHeight="1">
      <c r="A23" s="9" t="s">
        <v>13</v>
      </c>
      <c r="B23" s="19">
        <v>441</v>
      </c>
      <c r="C23" s="36">
        <v>75.8</v>
      </c>
      <c r="D23" s="19">
        <v>582</v>
      </c>
      <c r="E23" s="19">
        <v>582</v>
      </c>
      <c r="F23" s="36">
        <v>300</v>
      </c>
      <c r="G23" s="58">
        <f t="shared" si="0"/>
        <v>51.546391752577314</v>
      </c>
      <c r="H23" s="10">
        <v>582</v>
      </c>
      <c r="I23" s="58">
        <f t="shared" si="1"/>
        <v>100</v>
      </c>
      <c r="J23" s="58">
        <f t="shared" si="2"/>
        <v>100</v>
      </c>
      <c r="K23" s="48">
        <v>582</v>
      </c>
      <c r="L23" s="58">
        <f t="shared" si="3"/>
        <v>100</v>
      </c>
      <c r="M23" s="48">
        <v>582</v>
      </c>
      <c r="N23" s="58">
        <f t="shared" si="4"/>
        <v>100</v>
      </c>
    </row>
    <row r="24" spans="1:14" s="23" customFormat="1">
      <c r="A24" s="6" t="s">
        <v>71</v>
      </c>
      <c r="B24" s="25">
        <v>8213</v>
      </c>
      <c r="C24" s="35">
        <v>92.2</v>
      </c>
      <c r="D24" s="25">
        <v>14446</v>
      </c>
      <c r="E24" s="25">
        <v>13046</v>
      </c>
      <c r="F24" s="35">
        <v>5178.2</v>
      </c>
      <c r="G24" s="59">
        <f t="shared" si="0"/>
        <v>39.691859573815726</v>
      </c>
      <c r="H24" s="49">
        <v>16902</v>
      </c>
      <c r="I24" s="59">
        <f t="shared" si="1"/>
        <v>117.00124601965942</v>
      </c>
      <c r="J24" s="59">
        <f t="shared" si="2"/>
        <v>129.55695232255098</v>
      </c>
      <c r="K24" s="49">
        <v>17023</v>
      </c>
      <c r="L24" s="59">
        <f t="shared" si="3"/>
        <v>100.7158916104603</v>
      </c>
      <c r="M24" s="49">
        <v>17023</v>
      </c>
      <c r="N24" s="59">
        <f t="shared" si="4"/>
        <v>100</v>
      </c>
    </row>
    <row r="25" spans="1:14" s="23" customFormat="1" ht="31.5">
      <c r="A25" s="6" t="s">
        <v>72</v>
      </c>
      <c r="B25" s="25">
        <v>1288168</v>
      </c>
      <c r="C25" s="35">
        <v>76.599999999999994</v>
      </c>
      <c r="D25" s="25">
        <v>2141642</v>
      </c>
      <c r="E25" s="25">
        <v>2134791</v>
      </c>
      <c r="F25" s="35">
        <f>F26+F27+F28+F29</f>
        <v>893097.5</v>
      </c>
      <c r="G25" s="59">
        <f t="shared" si="0"/>
        <v>41.835359995428121</v>
      </c>
      <c r="H25" s="7">
        <v>1936064</v>
      </c>
      <c r="I25" s="59">
        <f t="shared" si="1"/>
        <v>90.400916679818565</v>
      </c>
      <c r="J25" s="59">
        <f t="shared" si="2"/>
        <v>90.691032517937359</v>
      </c>
      <c r="K25" s="49">
        <v>2169673</v>
      </c>
      <c r="L25" s="59">
        <f t="shared" si="3"/>
        <v>112.06618169647284</v>
      </c>
      <c r="M25" s="49">
        <v>2426758</v>
      </c>
      <c r="N25" s="59">
        <f t="shared" si="4"/>
        <v>111.84902056669368</v>
      </c>
    </row>
    <row r="26" spans="1:14">
      <c r="A26" s="9" t="s">
        <v>14</v>
      </c>
      <c r="B26" s="19">
        <v>1140623</v>
      </c>
      <c r="C26" s="36">
        <v>74.599999999999994</v>
      </c>
      <c r="D26" s="19">
        <v>2027428</v>
      </c>
      <c r="E26" s="19">
        <v>2027428</v>
      </c>
      <c r="F26" s="36">
        <v>851256.5</v>
      </c>
      <c r="G26" s="58">
        <f t="shared" si="0"/>
        <v>41.987015075257908</v>
      </c>
      <c r="H26" s="10">
        <v>1819419</v>
      </c>
      <c r="I26" s="58">
        <f t="shared" si="1"/>
        <v>89.740252181581795</v>
      </c>
      <c r="J26" s="58">
        <f t="shared" si="2"/>
        <v>89.740252181581795</v>
      </c>
      <c r="K26" s="48">
        <v>2049249</v>
      </c>
      <c r="L26" s="58">
        <f t="shared" si="3"/>
        <v>112.63205451850288</v>
      </c>
      <c r="M26" s="48">
        <v>2302624</v>
      </c>
      <c r="N26" s="58">
        <f t="shared" si="4"/>
        <v>112.36428564805937</v>
      </c>
    </row>
    <row r="27" spans="1:14" ht="31.5">
      <c r="A27" s="9" t="s">
        <v>15</v>
      </c>
      <c r="B27" s="19">
        <v>124254</v>
      </c>
      <c r="C27" s="36">
        <v>98.7</v>
      </c>
      <c r="D27" s="19">
        <v>90968</v>
      </c>
      <c r="E27" s="19">
        <v>90968</v>
      </c>
      <c r="F27" s="36">
        <v>29102.9</v>
      </c>
      <c r="G27" s="58">
        <f t="shared" si="0"/>
        <v>31.992458886641455</v>
      </c>
      <c r="H27" s="10">
        <v>102301</v>
      </c>
      <c r="I27" s="58">
        <f t="shared" si="1"/>
        <v>112.45822706885937</v>
      </c>
      <c r="J27" s="58">
        <f t="shared" si="2"/>
        <v>112.45822706885937</v>
      </c>
      <c r="K27" s="48">
        <v>105758</v>
      </c>
      <c r="L27" s="58">
        <f t="shared" si="3"/>
        <v>103.37924360465685</v>
      </c>
      <c r="M27" s="48">
        <v>108748</v>
      </c>
      <c r="N27" s="58">
        <f t="shared" si="4"/>
        <v>102.82720928913179</v>
      </c>
    </row>
    <row r="28" spans="1:14" ht="31.5">
      <c r="A28" s="9" t="s">
        <v>16</v>
      </c>
      <c r="B28" s="19">
        <v>102</v>
      </c>
      <c r="C28" s="36">
        <v>80.3</v>
      </c>
      <c r="D28" s="19">
        <v>127</v>
      </c>
      <c r="E28" s="19">
        <v>127</v>
      </c>
      <c r="F28" s="36">
        <v>41.2</v>
      </c>
      <c r="G28" s="58">
        <f t="shared" si="0"/>
        <v>32.440944881889763</v>
      </c>
      <c r="H28" s="48">
        <v>130</v>
      </c>
      <c r="I28" s="58">
        <f t="shared" si="1"/>
        <v>102.36220472440945</v>
      </c>
      <c r="J28" s="58">
        <f t="shared" si="2"/>
        <v>102.36220472440945</v>
      </c>
      <c r="K28" s="48">
        <v>130</v>
      </c>
      <c r="L28" s="58">
        <f t="shared" si="3"/>
        <v>100</v>
      </c>
      <c r="M28" s="48">
        <v>130</v>
      </c>
      <c r="N28" s="58">
        <f t="shared" si="4"/>
        <v>100</v>
      </c>
    </row>
    <row r="29" spans="1:14" ht="31.5">
      <c r="A29" s="9" t="s">
        <v>17</v>
      </c>
      <c r="B29" s="19">
        <v>23189</v>
      </c>
      <c r="C29" s="36">
        <v>91.8</v>
      </c>
      <c r="D29" s="19">
        <v>23119</v>
      </c>
      <c r="E29" s="19">
        <v>16268</v>
      </c>
      <c r="F29" s="36">
        <v>12696.9</v>
      </c>
      <c r="G29" s="58">
        <f t="shared" si="0"/>
        <v>78.048315711826902</v>
      </c>
      <c r="H29" s="48">
        <v>14214</v>
      </c>
      <c r="I29" s="58">
        <f t="shared" si="1"/>
        <v>61.481898005969114</v>
      </c>
      <c r="J29" s="58">
        <f t="shared" si="2"/>
        <v>87.373985738873856</v>
      </c>
      <c r="K29" s="48">
        <v>14536</v>
      </c>
      <c r="L29" s="58">
        <f t="shared" si="3"/>
        <v>102.2653721682848</v>
      </c>
      <c r="M29" s="48">
        <v>15256</v>
      </c>
      <c r="N29" s="58">
        <f t="shared" si="4"/>
        <v>104.95321959273527</v>
      </c>
    </row>
    <row r="30" spans="1:14" s="23" customFormat="1" ht="47.25">
      <c r="A30" s="6" t="s">
        <v>73</v>
      </c>
      <c r="B30" s="25">
        <v>197959</v>
      </c>
      <c r="C30" s="35">
        <v>87.2</v>
      </c>
      <c r="D30" s="25">
        <v>226325</v>
      </c>
      <c r="E30" s="25">
        <f>E31+E32+E33+E34</f>
        <v>230675</v>
      </c>
      <c r="F30" s="35">
        <f>F31+F32+F33+F34+F35</f>
        <v>151984.1</v>
      </c>
      <c r="G30" s="59">
        <f t="shared" si="0"/>
        <v>65.886680394494419</v>
      </c>
      <c r="H30" s="49">
        <v>199672</v>
      </c>
      <c r="I30" s="59">
        <f t="shared" si="1"/>
        <v>88.223572296476306</v>
      </c>
      <c r="J30" s="59">
        <f t="shared" si="2"/>
        <v>86.559878617101987</v>
      </c>
      <c r="K30" s="7">
        <v>199500</v>
      </c>
      <c r="L30" s="59">
        <f t="shared" si="3"/>
        <v>99.913858728314437</v>
      </c>
      <c r="M30" s="49">
        <v>202853</v>
      </c>
      <c r="N30" s="59">
        <f t="shared" si="4"/>
        <v>101.68070175438598</v>
      </c>
    </row>
    <row r="31" spans="1:14" ht="33.75" customHeight="1">
      <c r="A31" s="9" t="s">
        <v>58</v>
      </c>
      <c r="B31" s="19">
        <v>7280</v>
      </c>
      <c r="C31" s="36">
        <v>82.6</v>
      </c>
      <c r="D31" s="19">
        <v>26697</v>
      </c>
      <c r="E31" s="19">
        <v>28947</v>
      </c>
      <c r="F31" s="36">
        <v>20081.8</v>
      </c>
      <c r="G31" s="58">
        <f t="shared" si="0"/>
        <v>69.374373855667244</v>
      </c>
      <c r="H31" s="10">
        <v>32326</v>
      </c>
      <c r="I31" s="58">
        <f t="shared" si="1"/>
        <v>121.0847660785856</v>
      </c>
      <c r="J31" s="58">
        <f t="shared" si="2"/>
        <v>111.67305765709744</v>
      </c>
      <c r="K31" s="48">
        <v>30578</v>
      </c>
      <c r="L31" s="58">
        <f t="shared" si="3"/>
        <v>94.592588009651664</v>
      </c>
      <c r="M31" s="48">
        <v>30966</v>
      </c>
      <c r="N31" s="58">
        <f t="shared" si="4"/>
        <v>101.26888612728105</v>
      </c>
    </row>
    <row r="32" spans="1:14" ht="31.5">
      <c r="A32" s="9" t="s">
        <v>59</v>
      </c>
      <c r="B32" s="19">
        <v>513</v>
      </c>
      <c r="C32" s="36">
        <v>92.8</v>
      </c>
      <c r="D32" s="19">
        <v>200</v>
      </c>
      <c r="E32" s="47">
        <v>200</v>
      </c>
      <c r="F32" s="36">
        <v>40.299999999999997</v>
      </c>
      <c r="G32" s="58">
        <f t="shared" si="0"/>
        <v>20.149999999999999</v>
      </c>
      <c r="H32" s="48">
        <v>480</v>
      </c>
      <c r="I32" s="58">
        <f t="shared" si="1"/>
        <v>240</v>
      </c>
      <c r="J32" s="58">
        <f t="shared" si="2"/>
        <v>240</v>
      </c>
      <c r="K32" s="48">
        <v>480</v>
      </c>
      <c r="L32" s="58">
        <f t="shared" si="3"/>
        <v>100</v>
      </c>
      <c r="M32" s="48">
        <v>480</v>
      </c>
      <c r="N32" s="58">
        <f t="shared" si="4"/>
        <v>100</v>
      </c>
    </row>
    <row r="33" spans="1:14" ht="31.5">
      <c r="A33" s="9" t="s">
        <v>60</v>
      </c>
      <c r="B33" s="19">
        <v>11481</v>
      </c>
      <c r="C33" s="36">
        <v>92</v>
      </c>
      <c r="D33" s="19">
        <v>12600</v>
      </c>
      <c r="E33" s="19">
        <v>12600</v>
      </c>
      <c r="F33" s="36">
        <v>3810.8</v>
      </c>
      <c r="G33" s="58">
        <f t="shared" si="0"/>
        <v>30.244444444444447</v>
      </c>
      <c r="H33" s="10">
        <v>4617</v>
      </c>
      <c r="I33" s="58">
        <f t="shared" si="1"/>
        <v>36.642857142857146</v>
      </c>
      <c r="J33" s="58">
        <f t="shared" si="2"/>
        <v>36.642857142857146</v>
      </c>
      <c r="K33" s="10">
        <v>1017</v>
      </c>
      <c r="L33" s="58">
        <f t="shared" si="3"/>
        <v>22.027290448343077</v>
      </c>
      <c r="M33" s="48">
        <v>1017</v>
      </c>
      <c r="N33" s="58">
        <f t="shared" si="4"/>
        <v>100</v>
      </c>
    </row>
    <row r="34" spans="1:14" ht="31.5">
      <c r="A34" s="9" t="s">
        <v>48</v>
      </c>
      <c r="B34" s="26">
        <v>178685</v>
      </c>
      <c r="C34" s="37">
        <v>87.1</v>
      </c>
      <c r="D34" s="26">
        <v>186828</v>
      </c>
      <c r="E34" s="26">
        <v>188928</v>
      </c>
      <c r="F34" s="36">
        <v>128051.2</v>
      </c>
      <c r="G34" s="60">
        <f t="shared" si="0"/>
        <v>67.777777777777786</v>
      </c>
      <c r="H34" s="10">
        <v>102118</v>
      </c>
      <c r="I34" s="60">
        <f t="shared" si="1"/>
        <v>54.658830582139714</v>
      </c>
      <c r="J34" s="60">
        <f t="shared" si="2"/>
        <v>54.051278794037941</v>
      </c>
      <c r="K34" s="48">
        <v>105794</v>
      </c>
      <c r="L34" s="60">
        <f t="shared" si="3"/>
        <v>103.59975714369651</v>
      </c>
      <c r="M34" s="48">
        <v>109759</v>
      </c>
      <c r="N34" s="60">
        <f t="shared" si="4"/>
        <v>103.74784959449497</v>
      </c>
    </row>
    <row r="35" spans="1:14" ht="31.5">
      <c r="A35" s="52" t="s">
        <v>113</v>
      </c>
      <c r="B35" s="26">
        <v>0</v>
      </c>
      <c r="C35" s="26">
        <v>0</v>
      </c>
      <c r="D35" s="26">
        <v>0</v>
      </c>
      <c r="E35" s="26">
        <v>0</v>
      </c>
      <c r="F35" s="19">
        <v>0</v>
      </c>
      <c r="G35" s="60" t="s">
        <v>56</v>
      </c>
      <c r="H35" s="48">
        <v>60131</v>
      </c>
      <c r="I35" s="60" t="s">
        <v>56</v>
      </c>
      <c r="J35" s="60" t="s">
        <v>56</v>
      </c>
      <c r="K35" s="48">
        <v>61631</v>
      </c>
      <c r="L35" s="60">
        <f t="shared" si="3"/>
        <v>102.49455355806489</v>
      </c>
      <c r="M35" s="48">
        <v>60631</v>
      </c>
      <c r="N35" s="60">
        <f t="shared" si="4"/>
        <v>98.377439924713215</v>
      </c>
    </row>
    <row r="36" spans="1:14" s="23" customFormat="1" ht="31.5">
      <c r="A36" s="6" t="s">
        <v>74</v>
      </c>
      <c r="B36" s="25">
        <v>184436</v>
      </c>
      <c r="C36" s="35">
        <v>91.6</v>
      </c>
      <c r="D36" s="25">
        <v>150824</v>
      </c>
      <c r="E36" s="25">
        <v>152214</v>
      </c>
      <c r="F36" s="35">
        <f>F37+F38+F39+F40+F41</f>
        <v>105988.7</v>
      </c>
      <c r="G36" s="59">
        <f t="shared" si="0"/>
        <v>69.631374249412019</v>
      </c>
      <c r="H36" s="57">
        <v>151971</v>
      </c>
      <c r="I36" s="59">
        <f t="shared" si="1"/>
        <v>100.76048904683606</v>
      </c>
      <c r="J36" s="59">
        <f t="shared" si="2"/>
        <v>99.840356340415468</v>
      </c>
      <c r="K36" s="49">
        <v>153325</v>
      </c>
      <c r="L36" s="59">
        <f t="shared" si="3"/>
        <v>100.89095945937055</v>
      </c>
      <c r="M36" s="7">
        <v>157668</v>
      </c>
      <c r="N36" s="59">
        <f t="shared" si="4"/>
        <v>102.8325452470243</v>
      </c>
    </row>
    <row r="37" spans="1:14" ht="31.5" customHeight="1">
      <c r="A37" s="9" t="s">
        <v>18</v>
      </c>
      <c r="B37" s="19">
        <v>29137</v>
      </c>
      <c r="C37" s="36">
        <v>94.2</v>
      </c>
      <c r="D37" s="19">
        <v>19421</v>
      </c>
      <c r="E37" s="19">
        <v>20811</v>
      </c>
      <c r="F37" s="36">
        <v>10743.4</v>
      </c>
      <c r="G37" s="58">
        <f t="shared" si="0"/>
        <v>51.623660564124741</v>
      </c>
      <c r="H37" s="48">
        <v>28135</v>
      </c>
      <c r="I37" s="58">
        <f t="shared" si="1"/>
        <v>144.86895628443438</v>
      </c>
      <c r="J37" s="58">
        <f t="shared" si="2"/>
        <v>135.19292681754843</v>
      </c>
      <c r="K37" s="48">
        <v>28617</v>
      </c>
      <c r="L37" s="58">
        <f t="shared" si="3"/>
        <v>101.71316865114626</v>
      </c>
      <c r="M37" s="48">
        <v>29108</v>
      </c>
      <c r="N37" s="58">
        <f t="shared" si="4"/>
        <v>101.71576335744487</v>
      </c>
    </row>
    <row r="38" spans="1:14" ht="47.25">
      <c r="A38" s="9" t="s">
        <v>19</v>
      </c>
      <c r="B38" s="19">
        <v>12840</v>
      </c>
      <c r="C38" s="36">
        <v>88.9</v>
      </c>
      <c r="D38" s="19">
        <v>12987</v>
      </c>
      <c r="E38" s="19">
        <v>12987</v>
      </c>
      <c r="F38" s="36">
        <v>7029.8</v>
      </c>
      <c r="G38" s="58">
        <f t="shared" si="0"/>
        <v>54.129514129514135</v>
      </c>
      <c r="H38" s="48">
        <v>5560</v>
      </c>
      <c r="I38" s="58">
        <f t="shared" si="1"/>
        <v>42.812042812042812</v>
      </c>
      <c r="J38" s="58">
        <f t="shared" si="2"/>
        <v>42.812042812042812</v>
      </c>
      <c r="K38" s="48">
        <v>4691</v>
      </c>
      <c r="L38" s="58">
        <f t="shared" si="3"/>
        <v>84.370503597122308</v>
      </c>
      <c r="M38" s="48">
        <v>4691</v>
      </c>
      <c r="N38" s="58">
        <f t="shared" si="4"/>
        <v>100</v>
      </c>
    </row>
    <row r="39" spans="1:14" s="23" customFormat="1" ht="31.5">
      <c r="A39" s="9" t="s">
        <v>20</v>
      </c>
      <c r="B39" s="19">
        <v>136298</v>
      </c>
      <c r="C39" s="36">
        <v>95.4</v>
      </c>
      <c r="D39" s="19">
        <v>117669</v>
      </c>
      <c r="E39" s="19">
        <v>117669</v>
      </c>
      <c r="F39" s="36">
        <v>87615.5</v>
      </c>
      <c r="G39" s="58">
        <f t="shared" si="0"/>
        <v>74.459288342724079</v>
      </c>
      <c r="H39" s="48">
        <v>118211</v>
      </c>
      <c r="I39" s="58">
        <f t="shared" si="1"/>
        <v>100.4606140954712</v>
      </c>
      <c r="J39" s="58">
        <f t="shared" si="2"/>
        <v>100.4606140954712</v>
      </c>
      <c r="K39" s="48">
        <v>119952</v>
      </c>
      <c r="L39" s="58">
        <f t="shared" si="3"/>
        <v>101.47279018027086</v>
      </c>
      <c r="M39" s="48">
        <v>123797</v>
      </c>
      <c r="N39" s="58">
        <f t="shared" si="4"/>
        <v>103.20544884620514</v>
      </c>
    </row>
    <row r="40" spans="1:14" ht="47.25">
      <c r="A40" s="9" t="s">
        <v>21</v>
      </c>
      <c r="B40" s="19">
        <v>911</v>
      </c>
      <c r="C40" s="36">
        <v>96</v>
      </c>
      <c r="D40" s="19">
        <v>747</v>
      </c>
      <c r="E40" s="19">
        <v>747</v>
      </c>
      <c r="F40" s="36">
        <v>600</v>
      </c>
      <c r="G40" s="58">
        <f t="shared" si="0"/>
        <v>80.321285140562253</v>
      </c>
      <c r="H40" s="48">
        <v>65</v>
      </c>
      <c r="I40" s="58">
        <f t="shared" si="1"/>
        <v>8.7014725568942435</v>
      </c>
      <c r="J40" s="58">
        <f t="shared" si="2"/>
        <v>8.7014725568942435</v>
      </c>
      <c r="K40" s="48">
        <v>65</v>
      </c>
      <c r="L40" s="58">
        <f t="shared" si="3"/>
        <v>100</v>
      </c>
      <c r="M40" s="48">
        <v>72</v>
      </c>
      <c r="N40" s="58">
        <f t="shared" si="4"/>
        <v>110.76923076923077</v>
      </c>
    </row>
    <row r="41" spans="1:14" ht="31.5">
      <c r="A41" s="9" t="s">
        <v>22</v>
      </c>
      <c r="B41" s="19">
        <v>5250</v>
      </c>
      <c r="C41" s="36">
        <v>42.9</v>
      </c>
      <c r="D41" s="19">
        <v>0</v>
      </c>
      <c r="E41" s="19">
        <v>0</v>
      </c>
      <c r="F41" s="19">
        <v>0</v>
      </c>
      <c r="G41" s="58" t="s">
        <v>56</v>
      </c>
      <c r="H41" s="11">
        <v>0</v>
      </c>
      <c r="I41" s="58" t="s">
        <v>56</v>
      </c>
      <c r="J41" s="58" t="s">
        <v>56</v>
      </c>
      <c r="K41" s="11">
        <v>0</v>
      </c>
      <c r="L41" s="58" t="s">
        <v>56</v>
      </c>
      <c r="M41" s="11">
        <v>0</v>
      </c>
      <c r="N41" s="58" t="s">
        <v>56</v>
      </c>
    </row>
    <row r="42" spans="1:14" s="23" customFormat="1" ht="47.25">
      <c r="A42" s="6" t="s">
        <v>75</v>
      </c>
      <c r="B42" s="25">
        <v>449289</v>
      </c>
      <c r="C42" s="35">
        <v>91.9</v>
      </c>
      <c r="D42" s="25">
        <v>315741</v>
      </c>
      <c r="E42" s="25">
        <v>315516</v>
      </c>
      <c r="F42" s="35">
        <v>165845</v>
      </c>
      <c r="G42" s="59">
        <f t="shared" si="0"/>
        <v>52.563102980514451</v>
      </c>
      <c r="H42" s="49">
        <v>344981</v>
      </c>
      <c r="I42" s="59">
        <f t="shared" si="1"/>
        <v>109.26075485920421</v>
      </c>
      <c r="J42" s="59">
        <f t="shared" si="2"/>
        <v>109.33867062209205</v>
      </c>
      <c r="K42" s="49">
        <v>307075</v>
      </c>
      <c r="L42" s="59">
        <f t="shared" si="3"/>
        <v>89.012148495134511</v>
      </c>
      <c r="M42" s="49">
        <v>292634</v>
      </c>
      <c r="N42" s="59">
        <f t="shared" si="4"/>
        <v>95.297240087926411</v>
      </c>
    </row>
    <row r="43" spans="1:14" ht="47.25">
      <c r="A43" s="9" t="s">
        <v>61</v>
      </c>
      <c r="B43" s="19">
        <v>0</v>
      </c>
      <c r="C43" s="36">
        <v>0</v>
      </c>
      <c r="D43" s="19">
        <v>150</v>
      </c>
      <c r="E43" s="19">
        <v>150</v>
      </c>
      <c r="F43" s="36">
        <v>143.1</v>
      </c>
      <c r="G43" s="58">
        <f t="shared" si="0"/>
        <v>95.399999999999991</v>
      </c>
      <c r="H43" s="48">
        <v>150</v>
      </c>
      <c r="I43" s="58">
        <f t="shared" si="1"/>
        <v>100</v>
      </c>
      <c r="J43" s="58">
        <f t="shared" si="2"/>
        <v>100</v>
      </c>
      <c r="K43" s="48">
        <v>150</v>
      </c>
      <c r="L43" s="58">
        <f t="shared" si="3"/>
        <v>100</v>
      </c>
      <c r="M43" s="48">
        <v>150</v>
      </c>
      <c r="N43" s="58">
        <f t="shared" si="4"/>
        <v>100</v>
      </c>
    </row>
    <row r="44" spans="1:14" ht="110.25">
      <c r="A44" s="9" t="s">
        <v>64</v>
      </c>
      <c r="B44" s="19">
        <v>81521</v>
      </c>
      <c r="C44" s="36">
        <v>95.9</v>
      </c>
      <c r="D44" s="19">
        <v>68706</v>
      </c>
      <c r="E44" s="19">
        <v>68706</v>
      </c>
      <c r="F44" s="36">
        <v>40810</v>
      </c>
      <c r="G44" s="58">
        <f t="shared" si="0"/>
        <v>59.398014729426826</v>
      </c>
      <c r="H44" s="48">
        <v>93161</v>
      </c>
      <c r="I44" s="58">
        <f t="shared" si="1"/>
        <v>135.59368905190229</v>
      </c>
      <c r="J44" s="58">
        <f t="shared" si="2"/>
        <v>135.59368905190229</v>
      </c>
      <c r="K44" s="48">
        <v>71271</v>
      </c>
      <c r="L44" s="58">
        <f t="shared" si="3"/>
        <v>76.503043118901687</v>
      </c>
      <c r="M44" s="48">
        <v>73011</v>
      </c>
      <c r="N44" s="58">
        <f t="shared" si="4"/>
        <v>102.44138569684725</v>
      </c>
    </row>
    <row r="45" spans="1:14">
      <c r="A45" s="9" t="s">
        <v>65</v>
      </c>
      <c r="B45" s="19">
        <v>469</v>
      </c>
      <c r="C45" s="36">
        <v>86.1</v>
      </c>
      <c r="D45" s="19">
        <v>575</v>
      </c>
      <c r="E45" s="19">
        <v>1045</v>
      </c>
      <c r="F45" s="36">
        <v>678</v>
      </c>
      <c r="G45" s="58">
        <f t="shared" si="0"/>
        <v>64.880382775119614</v>
      </c>
      <c r="H45" s="48">
        <v>16200</v>
      </c>
      <c r="I45" s="58">
        <f t="shared" si="1"/>
        <v>2817.391304347826</v>
      </c>
      <c r="J45" s="58">
        <f t="shared" si="2"/>
        <v>1550.2392344497607</v>
      </c>
      <c r="K45" s="48">
        <v>21200</v>
      </c>
      <c r="L45" s="58">
        <f t="shared" si="3"/>
        <v>130.8641975308642</v>
      </c>
      <c r="M45" s="48">
        <v>16200</v>
      </c>
      <c r="N45" s="58">
        <f t="shared" si="4"/>
        <v>76.415094339622641</v>
      </c>
    </row>
    <row r="46" spans="1:14" ht="33.75" customHeight="1">
      <c r="A46" s="9" t="s">
        <v>66</v>
      </c>
      <c r="B46" s="19">
        <v>11716</v>
      </c>
      <c r="C46" s="36">
        <v>99.4</v>
      </c>
      <c r="D46" s="19">
        <v>10300</v>
      </c>
      <c r="E46" s="19">
        <v>10075</v>
      </c>
      <c r="F46" s="36">
        <v>1077.5999999999999</v>
      </c>
      <c r="G46" s="58">
        <f t="shared" si="0"/>
        <v>10.69578163771712</v>
      </c>
      <c r="H46" s="48">
        <v>13563</v>
      </c>
      <c r="I46" s="58">
        <f t="shared" si="1"/>
        <v>131.67961165048544</v>
      </c>
      <c r="J46" s="58">
        <f t="shared" si="2"/>
        <v>134.62034739454094</v>
      </c>
      <c r="K46" s="48">
        <v>11300</v>
      </c>
      <c r="L46" s="58">
        <f t="shared" si="3"/>
        <v>83.314900833149011</v>
      </c>
      <c r="M46" s="48">
        <v>10300</v>
      </c>
      <c r="N46" s="58">
        <f t="shared" si="4"/>
        <v>91.150442477876098</v>
      </c>
    </row>
    <row r="47" spans="1:14" ht="31.5">
      <c r="A47" s="9" t="s">
        <v>67</v>
      </c>
      <c r="B47" s="19">
        <v>153459</v>
      </c>
      <c r="C47" s="36">
        <v>94.8</v>
      </c>
      <c r="D47" s="19">
        <v>146203</v>
      </c>
      <c r="E47" s="19">
        <v>146203</v>
      </c>
      <c r="F47" s="36">
        <v>62297.4</v>
      </c>
      <c r="G47" s="58">
        <f t="shared" si="0"/>
        <v>42.610206356914702</v>
      </c>
      <c r="H47" s="48">
        <v>149592</v>
      </c>
      <c r="I47" s="58">
        <f t="shared" si="1"/>
        <v>102.31800989035793</v>
      </c>
      <c r="J47" s="58">
        <f t="shared" si="2"/>
        <v>102.31800989035793</v>
      </c>
      <c r="K47" s="48">
        <v>129044</v>
      </c>
      <c r="L47" s="58">
        <f t="shared" si="3"/>
        <v>86.263971335365525</v>
      </c>
      <c r="M47" s="48">
        <v>116598</v>
      </c>
      <c r="N47" s="58">
        <f t="shared" si="4"/>
        <v>90.355227674281636</v>
      </c>
    </row>
    <row r="48" spans="1:14" ht="32.25" customHeight="1">
      <c r="A48" s="9" t="s">
        <v>77</v>
      </c>
      <c r="B48" s="19">
        <v>368</v>
      </c>
      <c r="C48" s="36">
        <v>100</v>
      </c>
      <c r="D48" s="19">
        <v>0</v>
      </c>
      <c r="E48" s="19">
        <v>0</v>
      </c>
      <c r="F48" s="19">
        <v>0</v>
      </c>
      <c r="G48" s="58" t="s">
        <v>56</v>
      </c>
      <c r="H48" s="11">
        <v>0</v>
      </c>
      <c r="I48" s="58" t="s">
        <v>56</v>
      </c>
      <c r="J48" s="58" t="s">
        <v>56</v>
      </c>
      <c r="K48" s="11">
        <v>0</v>
      </c>
      <c r="L48" s="58" t="s">
        <v>56</v>
      </c>
      <c r="M48" s="11">
        <v>0</v>
      </c>
      <c r="N48" s="58" t="s">
        <v>56</v>
      </c>
    </row>
    <row r="49" spans="1:14" ht="31.5">
      <c r="A49" s="9" t="s">
        <v>17</v>
      </c>
      <c r="B49" s="19">
        <v>201756</v>
      </c>
      <c r="C49" s="36">
        <v>88</v>
      </c>
      <c r="D49" s="19">
        <v>89807</v>
      </c>
      <c r="E49" s="19">
        <v>89337</v>
      </c>
      <c r="F49" s="36">
        <v>60838.9</v>
      </c>
      <c r="G49" s="58">
        <f t="shared" si="0"/>
        <v>68.100451100887653</v>
      </c>
      <c r="H49" s="48">
        <v>72315</v>
      </c>
      <c r="I49" s="58">
        <f t="shared" si="1"/>
        <v>80.522676406070786</v>
      </c>
      <c r="J49" s="58">
        <f t="shared" si="2"/>
        <v>80.946304442728106</v>
      </c>
      <c r="K49" s="48">
        <v>74110</v>
      </c>
      <c r="L49" s="58">
        <f t="shared" si="3"/>
        <v>102.48219594828183</v>
      </c>
      <c r="M49" s="48">
        <v>76375</v>
      </c>
      <c r="N49" s="58">
        <f t="shared" si="4"/>
        <v>103.05626771016057</v>
      </c>
    </row>
    <row r="50" spans="1:14" s="23" customFormat="1" ht="47.25" customHeight="1">
      <c r="A50" s="6" t="s">
        <v>68</v>
      </c>
      <c r="B50" s="25">
        <v>1766</v>
      </c>
      <c r="C50" s="35">
        <v>86.1</v>
      </c>
      <c r="D50" s="25">
        <v>875</v>
      </c>
      <c r="E50" s="25">
        <v>875</v>
      </c>
      <c r="F50" s="35">
        <v>100</v>
      </c>
      <c r="G50" s="59">
        <f t="shared" si="0"/>
        <v>11.428571428571429</v>
      </c>
      <c r="H50" s="7">
        <v>3500</v>
      </c>
      <c r="I50" s="59">
        <f t="shared" ref="I50" si="5">H50/D50*100</f>
        <v>400</v>
      </c>
      <c r="J50" s="59">
        <f t="shared" ref="J50" si="6">H50/E50*100</f>
        <v>400</v>
      </c>
      <c r="K50" s="49">
        <v>3500</v>
      </c>
      <c r="L50" s="59">
        <f t="shared" si="3"/>
        <v>100</v>
      </c>
      <c r="M50" s="49">
        <v>3500</v>
      </c>
      <c r="N50" s="59">
        <f t="shared" si="4"/>
        <v>100</v>
      </c>
    </row>
    <row r="51" spans="1:14" s="23" customFormat="1" ht="47.25">
      <c r="A51" s="6" t="s">
        <v>76</v>
      </c>
      <c r="B51" s="25">
        <v>106705</v>
      </c>
      <c r="C51" s="35">
        <v>97.7</v>
      </c>
      <c r="D51" s="25">
        <v>268406</v>
      </c>
      <c r="E51" s="25">
        <v>274275</v>
      </c>
      <c r="F51" s="35">
        <f>F52+F53</f>
        <v>210439</v>
      </c>
      <c r="G51" s="59">
        <f t="shared" si="0"/>
        <v>76.725549175097981</v>
      </c>
      <c r="H51" s="49">
        <v>54448</v>
      </c>
      <c r="I51" s="59">
        <f t="shared" si="1"/>
        <v>20.285686609092195</v>
      </c>
      <c r="J51" s="59">
        <f t="shared" si="2"/>
        <v>19.851608786801567</v>
      </c>
      <c r="K51" s="49">
        <v>56103</v>
      </c>
      <c r="L51" s="59">
        <f t="shared" si="3"/>
        <v>103.03959741404643</v>
      </c>
      <c r="M51" s="49">
        <v>58080</v>
      </c>
      <c r="N51" s="59">
        <f t="shared" si="4"/>
        <v>103.52387572857067</v>
      </c>
    </row>
    <row r="52" spans="1:14" ht="33.75" customHeight="1">
      <c r="A52" s="9" t="s">
        <v>62</v>
      </c>
      <c r="B52" s="19">
        <v>29159</v>
      </c>
      <c r="C52" s="36">
        <v>97.9</v>
      </c>
      <c r="D52" s="19">
        <v>204395</v>
      </c>
      <c r="E52" s="19">
        <v>206424</v>
      </c>
      <c r="F52" s="36">
        <v>160966.70000000001</v>
      </c>
      <c r="G52" s="58">
        <f t="shared" si="0"/>
        <v>77.978674960275939</v>
      </c>
      <c r="H52" s="48">
        <v>1121</v>
      </c>
      <c r="I52" s="58">
        <f t="shared" si="1"/>
        <v>0.54844785831355958</v>
      </c>
      <c r="J52" s="58">
        <f t="shared" si="2"/>
        <v>0.54305700887493702</v>
      </c>
      <c r="K52" s="48">
        <v>1452</v>
      </c>
      <c r="L52" s="58">
        <f t="shared" si="3"/>
        <v>129.52720785013381</v>
      </c>
      <c r="M52" s="48">
        <v>2005</v>
      </c>
      <c r="N52" s="58">
        <f t="shared" si="4"/>
        <v>138.0853994490358</v>
      </c>
    </row>
    <row r="53" spans="1:14" ht="31.5">
      <c r="A53" s="9" t="s">
        <v>17</v>
      </c>
      <c r="B53" s="26">
        <v>77546</v>
      </c>
      <c r="C53" s="37">
        <v>98.2</v>
      </c>
      <c r="D53" s="19">
        <v>64011</v>
      </c>
      <c r="E53" s="19">
        <v>67851</v>
      </c>
      <c r="F53" s="36">
        <v>49472.3</v>
      </c>
      <c r="G53" s="60">
        <f t="shared" si="0"/>
        <v>72.913147927075499</v>
      </c>
      <c r="H53" s="48">
        <v>53327</v>
      </c>
      <c r="I53" s="60">
        <f t="shared" si="1"/>
        <v>83.30911874521567</v>
      </c>
      <c r="J53" s="60">
        <f t="shared" si="2"/>
        <v>78.594272744690571</v>
      </c>
      <c r="K53" s="48">
        <v>54651</v>
      </c>
      <c r="L53" s="60">
        <f t="shared" si="3"/>
        <v>102.4827948318863</v>
      </c>
      <c r="M53" s="48">
        <v>56075</v>
      </c>
      <c r="N53" s="60">
        <f t="shared" si="4"/>
        <v>102.60562478271211</v>
      </c>
    </row>
    <row r="54" spans="1:14" s="23" customFormat="1" ht="63.75" customHeight="1">
      <c r="A54" s="6" t="s">
        <v>78</v>
      </c>
      <c r="B54" s="25">
        <v>481345</v>
      </c>
      <c r="C54" s="35">
        <v>91.2</v>
      </c>
      <c r="D54" s="25">
        <v>428654</v>
      </c>
      <c r="E54" s="25">
        <v>447938</v>
      </c>
      <c r="F54" s="35">
        <v>309137.90000000002</v>
      </c>
      <c r="G54" s="59">
        <f t="shared" si="0"/>
        <v>69.013546517598428</v>
      </c>
      <c r="H54" s="49">
        <v>523340</v>
      </c>
      <c r="I54" s="59">
        <f t="shared" si="1"/>
        <v>122.08914415822551</v>
      </c>
      <c r="J54" s="59">
        <f t="shared" si="2"/>
        <v>116.83313315682081</v>
      </c>
      <c r="K54" s="49">
        <v>522803</v>
      </c>
      <c r="L54" s="59">
        <f t="shared" si="3"/>
        <v>99.897389842167613</v>
      </c>
      <c r="M54" s="49">
        <v>536586</v>
      </c>
      <c r="N54" s="59">
        <f t="shared" si="4"/>
        <v>102.63636589690573</v>
      </c>
    </row>
    <row r="55" spans="1:14" s="23" customFormat="1" ht="32.25" customHeight="1">
      <c r="A55" s="6" t="s">
        <v>79</v>
      </c>
      <c r="B55" s="25">
        <v>46313</v>
      </c>
      <c r="C55" s="35">
        <v>90.2</v>
      </c>
      <c r="D55" s="25">
        <v>44910</v>
      </c>
      <c r="E55" s="25">
        <v>44910</v>
      </c>
      <c r="F55" s="35">
        <v>25045.200000000001</v>
      </c>
      <c r="G55" s="59">
        <f t="shared" si="0"/>
        <v>55.767535070140283</v>
      </c>
      <c r="H55" s="49">
        <v>50964</v>
      </c>
      <c r="I55" s="59">
        <f t="shared" si="1"/>
        <v>113.48029392117569</v>
      </c>
      <c r="J55" s="59">
        <f t="shared" si="2"/>
        <v>113.48029392117569</v>
      </c>
      <c r="K55" s="49">
        <v>41825</v>
      </c>
      <c r="L55" s="59">
        <f t="shared" si="3"/>
        <v>82.067734086806382</v>
      </c>
      <c r="M55" s="49">
        <v>43271</v>
      </c>
      <c r="N55" s="59">
        <f t="shared" si="4"/>
        <v>103.45726240286911</v>
      </c>
    </row>
    <row r="56" spans="1:14" s="23" customFormat="1" ht="31.5">
      <c r="A56" s="6" t="s">
        <v>80</v>
      </c>
      <c r="B56" s="25">
        <v>8155138</v>
      </c>
      <c r="C56" s="35">
        <v>91.8</v>
      </c>
      <c r="D56" s="25">
        <v>8619484</v>
      </c>
      <c r="E56" s="25">
        <v>8802636</v>
      </c>
      <c r="F56" s="35">
        <f>F57+F58+F59+F60</f>
        <v>5672749.6000000006</v>
      </c>
      <c r="G56" s="59">
        <f t="shared" si="0"/>
        <v>64.443759801041423</v>
      </c>
      <c r="H56" s="49">
        <v>6545636</v>
      </c>
      <c r="I56" s="59">
        <f t="shared" si="1"/>
        <v>75.939998264397275</v>
      </c>
      <c r="J56" s="59">
        <f t="shared" si="2"/>
        <v>74.35995308677991</v>
      </c>
      <c r="K56" s="49">
        <v>7468304</v>
      </c>
      <c r="L56" s="59">
        <f t="shared" si="3"/>
        <v>114.09592589627655</v>
      </c>
      <c r="M56" s="49">
        <v>8271173</v>
      </c>
      <c r="N56" s="59">
        <f t="shared" si="4"/>
        <v>110.75035242271873</v>
      </c>
    </row>
    <row r="57" spans="1:14" ht="31.5">
      <c r="A57" s="9" t="s">
        <v>23</v>
      </c>
      <c r="B57" s="19">
        <v>7525110</v>
      </c>
      <c r="C57" s="36">
        <v>92.3</v>
      </c>
      <c r="D57" s="19">
        <v>7427797</v>
      </c>
      <c r="E57" s="19">
        <v>7908069</v>
      </c>
      <c r="F57" s="36">
        <v>5271227.2</v>
      </c>
      <c r="G57" s="58">
        <f t="shared" si="0"/>
        <v>66.656312685182698</v>
      </c>
      <c r="H57" s="48">
        <v>6430666</v>
      </c>
      <c r="I57" s="58">
        <f t="shared" si="1"/>
        <v>86.575683207282054</v>
      </c>
      <c r="J57" s="58">
        <f t="shared" si="2"/>
        <v>81.317778082108276</v>
      </c>
      <c r="K57" s="48">
        <v>7367874</v>
      </c>
      <c r="L57" s="58">
        <f t="shared" si="3"/>
        <v>114.5740425641761</v>
      </c>
      <c r="M57" s="48">
        <v>8166383</v>
      </c>
      <c r="N57" s="58">
        <f t="shared" si="4"/>
        <v>110.83771247988226</v>
      </c>
    </row>
    <row r="58" spans="1:14" ht="33" customHeight="1">
      <c r="A58" s="9" t="s">
        <v>24</v>
      </c>
      <c r="B58" s="19">
        <v>72162</v>
      </c>
      <c r="C58" s="36">
        <v>86.1</v>
      </c>
      <c r="D58" s="19">
        <v>73290</v>
      </c>
      <c r="E58" s="19">
        <v>73290</v>
      </c>
      <c r="F58" s="36">
        <v>40812.9</v>
      </c>
      <c r="G58" s="58">
        <f t="shared" si="0"/>
        <v>55.686860417519448</v>
      </c>
      <c r="H58" s="48">
        <v>77484</v>
      </c>
      <c r="I58" s="58">
        <f t="shared" si="1"/>
        <v>105.72247237003684</v>
      </c>
      <c r="J58" s="58">
        <f t="shared" si="2"/>
        <v>105.72247237003684</v>
      </c>
      <c r="K58" s="48">
        <v>79132</v>
      </c>
      <c r="L58" s="58">
        <f t="shared" si="3"/>
        <v>102.12689071292138</v>
      </c>
      <c r="M58" s="48">
        <v>83492</v>
      </c>
      <c r="N58" s="58">
        <f t="shared" si="4"/>
        <v>105.50978112520851</v>
      </c>
    </row>
    <row r="59" spans="1:14" ht="34.5" customHeight="1">
      <c r="A59" s="9" t="s">
        <v>25</v>
      </c>
      <c r="B59" s="19">
        <v>10089</v>
      </c>
      <c r="C59" s="36">
        <v>87.1</v>
      </c>
      <c r="D59" s="19">
        <v>7600</v>
      </c>
      <c r="E59" s="19">
        <v>7600</v>
      </c>
      <c r="F59" s="36">
        <v>7183</v>
      </c>
      <c r="G59" s="58">
        <f t="shared" si="0"/>
        <v>94.51315789473685</v>
      </c>
      <c r="H59" s="48">
        <v>9298</v>
      </c>
      <c r="I59" s="58">
        <f t="shared" si="1"/>
        <v>122.34210526315789</v>
      </c>
      <c r="J59" s="58">
        <f t="shared" si="2"/>
        <v>122.34210526315789</v>
      </c>
      <c r="K59" s="48">
        <v>9298</v>
      </c>
      <c r="L59" s="58">
        <f t="shared" si="3"/>
        <v>100</v>
      </c>
      <c r="M59" s="48">
        <v>9298</v>
      </c>
      <c r="N59" s="58">
        <f t="shared" si="4"/>
        <v>100</v>
      </c>
    </row>
    <row r="60" spans="1:14" ht="63">
      <c r="A60" s="9" t="s">
        <v>26</v>
      </c>
      <c r="B60" s="19">
        <v>547777</v>
      </c>
      <c r="C60" s="36">
        <v>85.8</v>
      </c>
      <c r="D60" s="19">
        <v>1110797</v>
      </c>
      <c r="E60" s="19">
        <v>813677</v>
      </c>
      <c r="F60" s="36">
        <v>353526.5</v>
      </c>
      <c r="G60" s="58">
        <f t="shared" si="0"/>
        <v>43.448014384086072</v>
      </c>
      <c r="H60" s="48">
        <v>28188</v>
      </c>
      <c r="I60" s="58">
        <f t="shared" si="1"/>
        <v>2.5376373900901785</v>
      </c>
      <c r="J60" s="58">
        <f t="shared" si="2"/>
        <v>3.464273907213796</v>
      </c>
      <c r="K60" s="48">
        <v>12000</v>
      </c>
      <c r="L60" s="58">
        <f t="shared" si="3"/>
        <v>42.571306939123033</v>
      </c>
      <c r="M60" s="48">
        <v>12000</v>
      </c>
      <c r="N60" s="58">
        <f t="shared" si="4"/>
        <v>100</v>
      </c>
    </row>
    <row r="61" spans="1:14" s="23" customFormat="1" ht="47.25">
      <c r="A61" s="6" t="s">
        <v>81</v>
      </c>
      <c r="B61" s="25">
        <v>43208</v>
      </c>
      <c r="C61" s="35">
        <v>94.7</v>
      </c>
      <c r="D61" s="25">
        <v>38759</v>
      </c>
      <c r="E61" s="25">
        <v>39095</v>
      </c>
      <c r="F61" s="35">
        <v>27242.799999999999</v>
      </c>
      <c r="G61" s="59">
        <f t="shared" si="0"/>
        <v>69.683591252078273</v>
      </c>
      <c r="H61" s="49">
        <v>44270</v>
      </c>
      <c r="I61" s="59">
        <f t="shared" si="1"/>
        <v>114.21863309166905</v>
      </c>
      <c r="J61" s="59">
        <f t="shared" si="2"/>
        <v>113.23698682695998</v>
      </c>
      <c r="K61" s="49">
        <v>45282</v>
      </c>
      <c r="L61" s="59">
        <f t="shared" si="3"/>
        <v>102.28597244183419</v>
      </c>
      <c r="M61" s="49">
        <v>47314</v>
      </c>
      <c r="N61" s="59">
        <f t="shared" si="4"/>
        <v>104.4874343006051</v>
      </c>
    </row>
    <row r="62" spans="1:14" s="23" customFormat="1" ht="18.75" customHeight="1">
      <c r="A62" s="6" t="s">
        <v>82</v>
      </c>
      <c r="B62" s="25">
        <v>504555</v>
      </c>
      <c r="C62" s="35">
        <v>93.6</v>
      </c>
      <c r="D62" s="25">
        <v>320265</v>
      </c>
      <c r="E62" s="25">
        <v>378724.01</v>
      </c>
      <c r="F62" s="35">
        <v>213761.90000000002</v>
      </c>
      <c r="G62" s="59">
        <f t="shared" si="0"/>
        <v>56.442658599860096</v>
      </c>
      <c r="H62" s="49">
        <v>272441</v>
      </c>
      <c r="I62" s="59">
        <f t="shared" si="1"/>
        <v>85.067366087458822</v>
      </c>
      <c r="J62" s="59">
        <f t="shared" si="2"/>
        <v>71.936553481254066</v>
      </c>
      <c r="K62" s="49">
        <v>155734</v>
      </c>
      <c r="L62" s="59">
        <f t="shared" si="3"/>
        <v>57.162468204124927</v>
      </c>
      <c r="M62" s="49">
        <v>136551</v>
      </c>
      <c r="N62" s="59">
        <f t="shared" si="4"/>
        <v>87.682201702903669</v>
      </c>
    </row>
    <row r="63" spans="1:14">
      <c r="A63" s="9" t="s">
        <v>27</v>
      </c>
      <c r="B63" s="19">
        <v>5017</v>
      </c>
      <c r="C63" s="36">
        <v>92.3</v>
      </c>
      <c r="D63" s="19">
        <v>7349</v>
      </c>
      <c r="E63" s="19">
        <v>7349</v>
      </c>
      <c r="F63" s="36">
        <v>6877.6</v>
      </c>
      <c r="G63" s="58">
        <f t="shared" si="0"/>
        <v>93.58552183970609</v>
      </c>
      <c r="H63" s="48">
        <v>2098</v>
      </c>
      <c r="I63" s="58">
        <f t="shared" si="1"/>
        <v>28.548101782555452</v>
      </c>
      <c r="J63" s="58">
        <f t="shared" si="2"/>
        <v>28.548101782555452</v>
      </c>
      <c r="K63" s="48">
        <v>2000</v>
      </c>
      <c r="L63" s="58">
        <f t="shared" si="3"/>
        <v>95.328884652049567</v>
      </c>
      <c r="M63" s="48">
        <v>2000</v>
      </c>
      <c r="N63" s="58">
        <f t="shared" si="4"/>
        <v>100</v>
      </c>
    </row>
    <row r="64" spans="1:14" ht="47.25">
      <c r="A64" s="9" t="s">
        <v>28</v>
      </c>
      <c r="B64" s="19">
        <v>332601</v>
      </c>
      <c r="C64" s="36">
        <v>94.9</v>
      </c>
      <c r="D64" s="19">
        <v>189104</v>
      </c>
      <c r="E64" s="19">
        <v>175134.01</v>
      </c>
      <c r="F64" s="36">
        <v>87413.1</v>
      </c>
      <c r="G64" s="58">
        <f t="shared" si="0"/>
        <v>49.912121580497129</v>
      </c>
      <c r="H64" s="10">
        <v>103494</v>
      </c>
      <c r="I64" s="58">
        <f t="shared" si="1"/>
        <v>54.728614942042476</v>
      </c>
      <c r="J64" s="58">
        <f t="shared" si="2"/>
        <v>59.094175939898818</v>
      </c>
      <c r="K64" s="11">
        <v>0</v>
      </c>
      <c r="L64" s="65">
        <f t="shared" si="3"/>
        <v>0</v>
      </c>
      <c r="M64" s="11">
        <v>0</v>
      </c>
      <c r="N64" s="58" t="s">
        <v>56</v>
      </c>
    </row>
    <row r="65" spans="1:14">
      <c r="A65" s="9" t="s">
        <v>29</v>
      </c>
      <c r="B65" s="19">
        <v>11351</v>
      </c>
      <c r="C65" s="36">
        <v>70.5</v>
      </c>
      <c r="D65" s="19">
        <v>5000</v>
      </c>
      <c r="E65" s="19">
        <v>4800</v>
      </c>
      <c r="F65" s="36">
        <v>0</v>
      </c>
      <c r="G65" s="58">
        <f t="shared" si="0"/>
        <v>0</v>
      </c>
      <c r="H65" s="48">
        <v>5000</v>
      </c>
      <c r="I65" s="58">
        <f t="shared" si="1"/>
        <v>100</v>
      </c>
      <c r="J65" s="58">
        <f t="shared" si="2"/>
        <v>104.16666666666667</v>
      </c>
      <c r="K65" s="48">
        <v>5000</v>
      </c>
      <c r="L65" s="58">
        <f t="shared" si="3"/>
        <v>100</v>
      </c>
      <c r="M65" s="48">
        <v>5000</v>
      </c>
      <c r="N65" s="58">
        <f t="shared" si="4"/>
        <v>100</v>
      </c>
    </row>
    <row r="66" spans="1:14" ht="32.25" customHeight="1">
      <c r="A66" s="9" t="s">
        <v>30</v>
      </c>
      <c r="B66" s="11">
        <v>0</v>
      </c>
      <c r="C66" s="45">
        <v>0</v>
      </c>
      <c r="D66" s="19">
        <v>622</v>
      </c>
      <c r="E66" s="19">
        <v>61980</v>
      </c>
      <c r="F66" s="36">
        <v>31591.1</v>
      </c>
      <c r="G66" s="58">
        <f t="shared" si="0"/>
        <v>50.969828977089385</v>
      </c>
      <c r="H66" s="48">
        <v>1808</v>
      </c>
      <c r="I66" s="58">
        <f t="shared" si="1"/>
        <v>290.67524115755623</v>
      </c>
      <c r="J66" s="58">
        <f t="shared" si="2"/>
        <v>2.9170700225879318</v>
      </c>
      <c r="K66" s="48">
        <v>1694</v>
      </c>
      <c r="L66" s="58">
        <f t="shared" si="3"/>
        <v>93.694690265486727</v>
      </c>
      <c r="M66" s="48">
        <v>798</v>
      </c>
      <c r="N66" s="58">
        <f t="shared" si="4"/>
        <v>47.107438016528924</v>
      </c>
    </row>
    <row r="67" spans="1:14">
      <c r="A67" s="9" t="s">
        <v>31</v>
      </c>
      <c r="B67" s="19">
        <v>34920</v>
      </c>
      <c r="C67" s="36">
        <v>83.9</v>
      </c>
      <c r="D67" s="19">
        <v>21200</v>
      </c>
      <c r="E67" s="19">
        <v>21200</v>
      </c>
      <c r="F67" s="36">
        <v>8307.2000000000007</v>
      </c>
      <c r="G67" s="58">
        <f t="shared" si="0"/>
        <v>39.18490566037736</v>
      </c>
      <c r="H67" s="48">
        <v>14200</v>
      </c>
      <c r="I67" s="58">
        <f t="shared" si="1"/>
        <v>66.981132075471692</v>
      </c>
      <c r="J67" s="58">
        <f t="shared" si="2"/>
        <v>66.981132075471692</v>
      </c>
      <c r="K67" s="48">
        <v>13200</v>
      </c>
      <c r="L67" s="58">
        <f t="shared" si="3"/>
        <v>92.957746478873233</v>
      </c>
      <c r="M67" s="48">
        <v>12200</v>
      </c>
      <c r="N67" s="58">
        <f t="shared" si="4"/>
        <v>92.424242424242422</v>
      </c>
    </row>
    <row r="68" spans="1:14" ht="31.5">
      <c r="A68" s="9" t="s">
        <v>17</v>
      </c>
      <c r="B68" s="19">
        <v>120666</v>
      </c>
      <c r="C68" s="36">
        <v>96.1</v>
      </c>
      <c r="D68" s="19">
        <v>96990</v>
      </c>
      <c r="E68" s="19">
        <v>108261</v>
      </c>
      <c r="F68" s="36">
        <v>79572.899999999994</v>
      </c>
      <c r="G68" s="58">
        <f t="shared" si="0"/>
        <v>73.500983733754538</v>
      </c>
      <c r="H68" s="48">
        <v>145841</v>
      </c>
      <c r="I68" s="58">
        <f t="shared" si="1"/>
        <v>150.36704814929374</v>
      </c>
      <c r="J68" s="58">
        <f t="shared" si="2"/>
        <v>134.7124079770185</v>
      </c>
      <c r="K68" s="48">
        <v>133840</v>
      </c>
      <c r="L68" s="58">
        <f t="shared" si="3"/>
        <v>91.771175458204482</v>
      </c>
      <c r="M68" s="48">
        <v>116553</v>
      </c>
      <c r="N68" s="58">
        <f t="shared" si="4"/>
        <v>87.083831440526012</v>
      </c>
    </row>
    <row r="69" spans="1:14" s="23" customFormat="1" ht="47.25">
      <c r="A69" s="6" t="s">
        <v>83</v>
      </c>
      <c r="B69" s="7">
        <v>123903</v>
      </c>
      <c r="C69" s="38">
        <v>92.5</v>
      </c>
      <c r="D69" s="7">
        <v>154871</v>
      </c>
      <c r="E69" s="7">
        <v>172871</v>
      </c>
      <c r="F69" s="35">
        <f>SUM(F70:F71)</f>
        <v>50111.4</v>
      </c>
      <c r="G69" s="61">
        <f t="shared" si="0"/>
        <v>28.98774230495572</v>
      </c>
      <c r="H69" s="49">
        <v>168011</v>
      </c>
      <c r="I69" s="61">
        <f t="shared" si="1"/>
        <v>108.48448063226814</v>
      </c>
      <c r="J69" s="61">
        <f t="shared" si="2"/>
        <v>97.188655124341267</v>
      </c>
      <c r="K69" s="49">
        <v>143000</v>
      </c>
      <c r="L69" s="61">
        <f t="shared" si="3"/>
        <v>85.113474712965214</v>
      </c>
      <c r="M69" s="49">
        <v>135000</v>
      </c>
      <c r="N69" s="61">
        <f t="shared" si="4"/>
        <v>94.4055944055944</v>
      </c>
    </row>
    <row r="70" spans="1:14" ht="31.5">
      <c r="A70" s="9" t="s">
        <v>49</v>
      </c>
      <c r="B70" s="10">
        <v>122104</v>
      </c>
      <c r="C70" s="39">
        <v>92.4</v>
      </c>
      <c r="D70" s="10">
        <v>100000</v>
      </c>
      <c r="E70" s="10">
        <v>118000</v>
      </c>
      <c r="F70" s="36">
        <v>44961.8</v>
      </c>
      <c r="G70" s="62">
        <f t="shared" si="0"/>
        <v>38.10322033898305</v>
      </c>
      <c r="H70" s="48">
        <v>112000</v>
      </c>
      <c r="I70" s="62">
        <f t="shared" si="1"/>
        <v>112.00000000000001</v>
      </c>
      <c r="J70" s="62">
        <f t="shared" si="2"/>
        <v>94.915254237288138</v>
      </c>
      <c r="K70" s="48">
        <v>103000</v>
      </c>
      <c r="L70" s="62">
        <f t="shared" si="3"/>
        <v>91.964285714285708</v>
      </c>
      <c r="M70" s="48">
        <v>90000</v>
      </c>
      <c r="N70" s="62">
        <f t="shared" si="4"/>
        <v>87.378640776699029</v>
      </c>
    </row>
    <row r="71" spans="1:14">
      <c r="A71" s="9" t="s">
        <v>50</v>
      </c>
      <c r="B71" s="10">
        <v>1799</v>
      </c>
      <c r="C71" s="39">
        <v>99.9</v>
      </c>
      <c r="D71" s="10">
        <v>54871</v>
      </c>
      <c r="E71" s="10">
        <v>54871</v>
      </c>
      <c r="F71" s="36">
        <v>5149.6000000000004</v>
      </c>
      <c r="G71" s="62">
        <f t="shared" si="0"/>
        <v>9.38492099651911</v>
      </c>
      <c r="H71" s="48">
        <v>56011</v>
      </c>
      <c r="I71" s="62">
        <f t="shared" si="1"/>
        <v>102.07760018953547</v>
      </c>
      <c r="J71" s="62">
        <f t="shared" si="2"/>
        <v>102.07760018953547</v>
      </c>
      <c r="K71" s="48">
        <v>40000</v>
      </c>
      <c r="L71" s="62">
        <f t="shared" si="3"/>
        <v>71.41454357179839</v>
      </c>
      <c r="M71" s="10">
        <v>45000</v>
      </c>
      <c r="N71" s="62">
        <f t="shared" si="4"/>
        <v>112.5</v>
      </c>
    </row>
    <row r="72" spans="1:14" s="23" customFormat="1" ht="31.5">
      <c r="A72" s="6" t="s">
        <v>84</v>
      </c>
      <c r="B72" s="25">
        <v>115020</v>
      </c>
      <c r="C72" s="35">
        <v>83.5</v>
      </c>
      <c r="D72" s="25">
        <v>97735</v>
      </c>
      <c r="E72" s="25">
        <v>116768</v>
      </c>
      <c r="F72" s="35">
        <v>55648.3</v>
      </c>
      <c r="G72" s="59">
        <f t="shared" si="0"/>
        <v>47.657149218964101</v>
      </c>
      <c r="H72" s="49">
        <v>167364</v>
      </c>
      <c r="I72" s="59">
        <f t="shared" si="1"/>
        <v>171.2426459303218</v>
      </c>
      <c r="J72" s="59">
        <f t="shared" si="2"/>
        <v>143.33036448342011</v>
      </c>
      <c r="K72" s="49">
        <v>157195</v>
      </c>
      <c r="L72" s="59">
        <f t="shared" si="3"/>
        <v>93.92402189240218</v>
      </c>
      <c r="M72" s="49">
        <v>157531</v>
      </c>
      <c r="N72" s="59">
        <f t="shared" si="4"/>
        <v>100.21374725659213</v>
      </c>
    </row>
    <row r="73" spans="1:14" s="23" customFormat="1" ht="33" customHeight="1">
      <c r="A73" s="6" t="s">
        <v>85</v>
      </c>
      <c r="B73" s="25">
        <v>1008136</v>
      </c>
      <c r="C73" s="35">
        <v>91.9</v>
      </c>
      <c r="D73" s="25">
        <v>1058381</v>
      </c>
      <c r="E73" s="25">
        <v>1058381.01</v>
      </c>
      <c r="F73" s="35">
        <v>716451.7</v>
      </c>
      <c r="G73" s="59">
        <f t="shared" si="0"/>
        <v>67.693174124505489</v>
      </c>
      <c r="H73" s="49">
        <v>1163625</v>
      </c>
      <c r="I73" s="59">
        <f t="shared" si="1"/>
        <v>109.94386709511981</v>
      </c>
      <c r="J73" s="59">
        <f t="shared" si="2"/>
        <v>109.94386605632691</v>
      </c>
      <c r="K73" s="49">
        <v>1173911</v>
      </c>
      <c r="L73" s="59">
        <f t="shared" si="3"/>
        <v>100.88396175743904</v>
      </c>
      <c r="M73" s="49">
        <v>1203783</v>
      </c>
      <c r="N73" s="59">
        <f t="shared" si="4"/>
        <v>102.54465628143872</v>
      </c>
    </row>
    <row r="74" spans="1:14" s="23" customFormat="1" ht="32.25" customHeight="1">
      <c r="A74" s="6" t="s">
        <v>86</v>
      </c>
      <c r="B74" s="25">
        <v>405087</v>
      </c>
      <c r="C74" s="35">
        <v>86.6</v>
      </c>
      <c r="D74" s="25">
        <v>541140</v>
      </c>
      <c r="E74" s="25">
        <v>543040</v>
      </c>
      <c r="F74" s="35">
        <v>293216.5</v>
      </c>
      <c r="G74" s="59">
        <f t="shared" ref="G74:G116" si="7">F74/E74*100</f>
        <v>53.995377872716553</v>
      </c>
      <c r="H74" s="49">
        <v>458358</v>
      </c>
      <c r="I74" s="59">
        <f t="shared" ref="I74:I116" si="8">H74/D74*100</f>
        <v>84.702295154673465</v>
      </c>
      <c r="J74" s="59">
        <f t="shared" ref="J74:J116" si="9">H74/E74*100</f>
        <v>84.405936947554508</v>
      </c>
      <c r="K74" s="49">
        <v>430060</v>
      </c>
      <c r="L74" s="59">
        <f t="shared" ref="L74:L116" si="10">K74/H74*100</f>
        <v>93.826223170534817</v>
      </c>
      <c r="M74" s="49">
        <v>439845</v>
      </c>
      <c r="N74" s="59">
        <f t="shared" ref="N74:N116" si="11">M74/K74*100</f>
        <v>102.27526391666279</v>
      </c>
    </row>
    <row r="75" spans="1:14" ht="31.5">
      <c r="A75" s="9" t="s">
        <v>51</v>
      </c>
      <c r="B75" s="10">
        <v>94880</v>
      </c>
      <c r="C75" s="39">
        <v>80.5</v>
      </c>
      <c r="D75" s="10">
        <v>144493</v>
      </c>
      <c r="E75" s="10">
        <v>138993</v>
      </c>
      <c r="F75" s="36">
        <v>48786.9</v>
      </c>
      <c r="G75" s="62">
        <f t="shared" si="7"/>
        <v>35.100256847467136</v>
      </c>
      <c r="H75" s="48">
        <v>79580</v>
      </c>
      <c r="I75" s="62">
        <f t="shared" si="8"/>
        <v>55.075332369042094</v>
      </c>
      <c r="J75" s="62">
        <f t="shared" si="9"/>
        <v>57.254681890454918</v>
      </c>
      <c r="K75" s="48">
        <v>45207</v>
      </c>
      <c r="L75" s="62">
        <f t="shared" si="10"/>
        <v>56.806986680070374</v>
      </c>
      <c r="M75" s="48">
        <v>49758</v>
      </c>
      <c r="N75" s="62">
        <f t="shared" si="11"/>
        <v>110.06702501824938</v>
      </c>
    </row>
    <row r="76" spans="1:14" ht="31.5">
      <c r="A76" s="9" t="s">
        <v>52</v>
      </c>
      <c r="B76" s="10">
        <v>310207</v>
      </c>
      <c r="C76" s="39">
        <v>88.6</v>
      </c>
      <c r="D76" s="10">
        <v>396647</v>
      </c>
      <c r="E76" s="10">
        <v>404047</v>
      </c>
      <c r="F76" s="36">
        <v>244429.6</v>
      </c>
      <c r="G76" s="62">
        <f t="shared" si="7"/>
        <v>60.495338413600393</v>
      </c>
      <c r="H76" s="48">
        <v>378778</v>
      </c>
      <c r="I76" s="62">
        <f t="shared" si="8"/>
        <v>95.494986726232639</v>
      </c>
      <c r="J76" s="62">
        <f t="shared" si="9"/>
        <v>93.746024596148473</v>
      </c>
      <c r="K76" s="48">
        <v>384853</v>
      </c>
      <c r="L76" s="62">
        <f t="shared" si="10"/>
        <v>101.60384182819489</v>
      </c>
      <c r="M76" s="48">
        <v>390087</v>
      </c>
      <c r="N76" s="62">
        <f t="shared" si="11"/>
        <v>101.35999979212842</v>
      </c>
    </row>
    <row r="77" spans="1:14" s="23" customFormat="1" ht="65.25" customHeight="1">
      <c r="A77" s="6" t="s">
        <v>87</v>
      </c>
      <c r="B77" s="25">
        <v>153014</v>
      </c>
      <c r="C77" s="35">
        <v>99</v>
      </c>
      <c r="D77" s="25">
        <v>150993</v>
      </c>
      <c r="E77" s="25">
        <v>151993</v>
      </c>
      <c r="F77" s="35">
        <v>99790.6</v>
      </c>
      <c r="G77" s="59">
        <f t="shared" si="7"/>
        <v>65.654734099596695</v>
      </c>
      <c r="H77" s="49">
        <v>164170</v>
      </c>
      <c r="I77" s="59">
        <f t="shared" si="8"/>
        <v>108.72689462425411</v>
      </c>
      <c r="J77" s="59">
        <f t="shared" si="9"/>
        <v>108.01155316363253</v>
      </c>
      <c r="K77" s="49">
        <v>159603</v>
      </c>
      <c r="L77" s="59">
        <f t="shared" si="10"/>
        <v>97.218127550709639</v>
      </c>
      <c r="M77" s="49">
        <v>159793</v>
      </c>
      <c r="N77" s="59">
        <f t="shared" si="11"/>
        <v>100.11904538135248</v>
      </c>
    </row>
    <row r="78" spans="1:14" s="23" customFormat="1" ht="31.5">
      <c r="A78" s="21" t="s">
        <v>88</v>
      </c>
      <c r="B78" s="25">
        <v>415224</v>
      </c>
      <c r="C78" s="35">
        <v>85</v>
      </c>
      <c r="D78" s="25">
        <v>471929</v>
      </c>
      <c r="E78" s="25">
        <v>451668</v>
      </c>
      <c r="F78" s="35">
        <f>SUM(F79:F81)</f>
        <v>316030.3</v>
      </c>
      <c r="G78" s="59">
        <f t="shared" si="7"/>
        <v>69.969601565751844</v>
      </c>
      <c r="H78" s="49">
        <v>127804</v>
      </c>
      <c r="I78" s="59">
        <f t="shared" si="8"/>
        <v>27.081192297993979</v>
      </c>
      <c r="J78" s="59">
        <f t="shared" si="9"/>
        <v>28.296005030243453</v>
      </c>
      <c r="K78" s="49">
        <v>130200</v>
      </c>
      <c r="L78" s="59">
        <f t="shared" si="10"/>
        <v>101.8747457043598</v>
      </c>
      <c r="M78" s="49">
        <v>132879</v>
      </c>
      <c r="N78" s="59">
        <f t="shared" si="11"/>
        <v>102.05760368663594</v>
      </c>
    </row>
    <row r="79" spans="1:14" ht="31.5">
      <c r="A79" s="9" t="s">
        <v>32</v>
      </c>
      <c r="B79" s="19">
        <v>408981</v>
      </c>
      <c r="C79" s="36">
        <v>84.9</v>
      </c>
      <c r="D79" s="19">
        <v>464062</v>
      </c>
      <c r="E79" s="19">
        <v>443730</v>
      </c>
      <c r="F79" s="36">
        <v>310490.7</v>
      </c>
      <c r="G79" s="58">
        <f t="shared" si="7"/>
        <v>69.972888918937187</v>
      </c>
      <c r="H79" s="48">
        <v>119247</v>
      </c>
      <c r="I79" s="58">
        <f t="shared" si="8"/>
        <v>25.696350918627253</v>
      </c>
      <c r="J79" s="58">
        <f t="shared" si="9"/>
        <v>26.873774592657696</v>
      </c>
      <c r="K79" s="48">
        <v>121430</v>
      </c>
      <c r="L79" s="58">
        <f t="shared" si="10"/>
        <v>101.83065402064622</v>
      </c>
      <c r="M79" s="48">
        <v>123773</v>
      </c>
      <c r="N79" s="58">
        <f t="shared" si="11"/>
        <v>101.92950671168575</v>
      </c>
    </row>
    <row r="80" spans="1:14" ht="31.5">
      <c r="A80" s="9" t="s">
        <v>33</v>
      </c>
      <c r="B80" s="19">
        <v>6144</v>
      </c>
      <c r="C80" s="36">
        <v>93.7</v>
      </c>
      <c r="D80" s="19">
        <v>7755</v>
      </c>
      <c r="E80" s="19">
        <v>7826</v>
      </c>
      <c r="F80" s="36">
        <v>5539.6</v>
      </c>
      <c r="G80" s="58">
        <f t="shared" si="7"/>
        <v>70.784564272936365</v>
      </c>
      <c r="H80" s="48">
        <v>8434</v>
      </c>
      <c r="I80" s="58">
        <f t="shared" si="8"/>
        <v>108.75564152159897</v>
      </c>
      <c r="J80" s="58">
        <f t="shared" si="9"/>
        <v>107.76897521083568</v>
      </c>
      <c r="K80" s="48">
        <v>8647</v>
      </c>
      <c r="L80" s="58">
        <f t="shared" si="10"/>
        <v>102.52549205596395</v>
      </c>
      <c r="M80" s="48">
        <v>8983</v>
      </c>
      <c r="N80" s="58">
        <f t="shared" si="11"/>
        <v>103.88574071932462</v>
      </c>
    </row>
    <row r="81" spans="1:14" ht="31.5">
      <c r="A81" s="9" t="s">
        <v>53</v>
      </c>
      <c r="B81" s="10">
        <v>99</v>
      </c>
      <c r="C81" s="39">
        <v>99</v>
      </c>
      <c r="D81" s="10">
        <v>112</v>
      </c>
      <c r="E81" s="10">
        <v>112</v>
      </c>
      <c r="F81" s="36">
        <v>0</v>
      </c>
      <c r="G81" s="62">
        <f t="shared" si="7"/>
        <v>0</v>
      </c>
      <c r="H81" s="48">
        <v>123</v>
      </c>
      <c r="I81" s="62">
        <f t="shared" si="8"/>
        <v>109.82142857142858</v>
      </c>
      <c r="J81" s="62">
        <f t="shared" si="9"/>
        <v>109.82142857142858</v>
      </c>
      <c r="K81" s="48">
        <v>123</v>
      </c>
      <c r="L81" s="62">
        <f t="shared" si="10"/>
        <v>100</v>
      </c>
      <c r="M81" s="48">
        <v>123</v>
      </c>
      <c r="N81" s="62">
        <f t="shared" si="11"/>
        <v>100</v>
      </c>
    </row>
    <row r="82" spans="1:14" s="23" customFormat="1" ht="33" customHeight="1">
      <c r="A82" s="6" t="s">
        <v>89</v>
      </c>
      <c r="B82" s="25">
        <v>1033394</v>
      </c>
      <c r="C82" s="35">
        <v>91.5</v>
      </c>
      <c r="D82" s="25">
        <v>882311</v>
      </c>
      <c r="E82" s="25">
        <v>944463.01</v>
      </c>
      <c r="F82" s="35">
        <f>SUM(F83:F91)</f>
        <v>534403</v>
      </c>
      <c r="G82" s="59">
        <f t="shared" si="7"/>
        <v>56.582734775393696</v>
      </c>
      <c r="H82" s="49">
        <v>874347</v>
      </c>
      <c r="I82" s="59">
        <f t="shared" si="8"/>
        <v>99.097370428341023</v>
      </c>
      <c r="J82" s="59">
        <f t="shared" si="9"/>
        <v>92.576097818801813</v>
      </c>
      <c r="K82" s="49">
        <v>683119</v>
      </c>
      <c r="L82" s="59">
        <f t="shared" si="10"/>
        <v>78.129049450618567</v>
      </c>
      <c r="M82" s="49">
        <v>690325</v>
      </c>
      <c r="N82" s="59">
        <f t="shared" si="11"/>
        <v>101.05486745354762</v>
      </c>
    </row>
    <row r="83" spans="1:14" ht="48.75" customHeight="1">
      <c r="A83" s="9" t="s">
        <v>34</v>
      </c>
      <c r="B83" s="19">
        <v>151791</v>
      </c>
      <c r="C83" s="36">
        <v>103.2</v>
      </c>
      <c r="D83" s="19">
        <v>106146</v>
      </c>
      <c r="E83" s="19">
        <v>102228</v>
      </c>
      <c r="F83" s="36">
        <v>41502.6</v>
      </c>
      <c r="G83" s="58">
        <f t="shared" si="7"/>
        <v>40.598074891419181</v>
      </c>
      <c r="H83" s="48">
        <v>182884</v>
      </c>
      <c r="I83" s="58">
        <f t="shared" si="8"/>
        <v>172.29476381587625</v>
      </c>
      <c r="J83" s="58">
        <f t="shared" si="9"/>
        <v>178.89814923504323</v>
      </c>
      <c r="K83" s="48">
        <v>99490</v>
      </c>
      <c r="L83" s="58">
        <f t="shared" si="10"/>
        <v>54.400603661337243</v>
      </c>
      <c r="M83" s="48">
        <v>105469</v>
      </c>
      <c r="N83" s="58">
        <f t="shared" si="11"/>
        <v>106.00964921097598</v>
      </c>
    </row>
    <row r="84" spans="1:14" ht="31.5">
      <c r="A84" s="9" t="s">
        <v>35</v>
      </c>
      <c r="B84" s="19">
        <v>207971</v>
      </c>
      <c r="C84" s="36">
        <v>83.5</v>
      </c>
      <c r="D84" s="19">
        <v>166426</v>
      </c>
      <c r="E84" s="19">
        <v>169726</v>
      </c>
      <c r="F84" s="36">
        <v>138131.79999999999</v>
      </c>
      <c r="G84" s="58">
        <f t="shared" si="7"/>
        <v>81.385173750633371</v>
      </c>
      <c r="H84" s="48">
        <v>160500</v>
      </c>
      <c r="I84" s="58">
        <f t="shared" si="8"/>
        <v>96.43925828896927</v>
      </c>
      <c r="J84" s="58">
        <f t="shared" si="9"/>
        <v>94.564179913507644</v>
      </c>
      <c r="K84" s="48">
        <v>91500</v>
      </c>
      <c r="L84" s="58">
        <f t="shared" si="10"/>
        <v>57.009345794392516</v>
      </c>
      <c r="M84" s="48">
        <v>81500</v>
      </c>
      <c r="N84" s="58">
        <f t="shared" si="11"/>
        <v>89.071038251366119</v>
      </c>
    </row>
    <row r="85" spans="1:14" ht="31.5">
      <c r="A85" s="9" t="s">
        <v>36</v>
      </c>
      <c r="B85" s="19">
        <v>154283</v>
      </c>
      <c r="C85" s="36">
        <v>89.5</v>
      </c>
      <c r="D85" s="19">
        <v>115379</v>
      </c>
      <c r="E85" s="19">
        <v>115379</v>
      </c>
      <c r="F85" s="36">
        <v>76855</v>
      </c>
      <c r="G85" s="58">
        <f t="shared" si="7"/>
        <v>66.610908397542019</v>
      </c>
      <c r="H85" s="48">
        <v>92000</v>
      </c>
      <c r="I85" s="58">
        <f t="shared" si="8"/>
        <v>79.73721387774205</v>
      </c>
      <c r="J85" s="58">
        <f t="shared" si="9"/>
        <v>79.73721387774205</v>
      </c>
      <c r="K85" s="48">
        <v>61000</v>
      </c>
      <c r="L85" s="58">
        <f t="shared" si="10"/>
        <v>66.304347826086953</v>
      </c>
      <c r="M85" s="48">
        <v>65000</v>
      </c>
      <c r="N85" s="58">
        <f t="shared" si="11"/>
        <v>106.55737704918033</v>
      </c>
    </row>
    <row r="86" spans="1:14" ht="18.75" customHeight="1">
      <c r="A86" s="9" t="s">
        <v>37</v>
      </c>
      <c r="B86" s="19">
        <v>102903</v>
      </c>
      <c r="C86" s="36">
        <v>99.5</v>
      </c>
      <c r="D86" s="19">
        <v>79331</v>
      </c>
      <c r="E86" s="19">
        <v>126377</v>
      </c>
      <c r="F86" s="36">
        <v>29776.5</v>
      </c>
      <c r="G86" s="58">
        <f t="shared" si="7"/>
        <v>23.56164491956606</v>
      </c>
      <c r="H86" s="48">
        <v>378</v>
      </c>
      <c r="I86" s="58">
        <f t="shared" si="8"/>
        <v>0.47648460248830848</v>
      </c>
      <c r="J86" s="58">
        <f t="shared" si="9"/>
        <v>0.29910505867365106</v>
      </c>
      <c r="K86" s="48">
        <v>430</v>
      </c>
      <c r="L86" s="58">
        <f t="shared" si="10"/>
        <v>113.75661375661377</v>
      </c>
      <c r="M86" s="48">
        <v>451</v>
      </c>
      <c r="N86" s="58">
        <f t="shared" si="11"/>
        <v>104.88372093023256</v>
      </c>
    </row>
    <row r="87" spans="1:14" ht="18.75" customHeight="1">
      <c r="A87" s="53" t="s">
        <v>108</v>
      </c>
      <c r="B87" s="50">
        <v>111381</v>
      </c>
      <c r="C87" s="36">
        <v>99.1</v>
      </c>
      <c r="D87" s="19">
        <v>125064</v>
      </c>
      <c r="E87" s="19">
        <v>125064</v>
      </c>
      <c r="F87" s="36">
        <v>47070.2</v>
      </c>
      <c r="G87" s="58">
        <f t="shared" si="7"/>
        <v>37.636889912364865</v>
      </c>
      <c r="H87" s="48">
        <v>15884</v>
      </c>
      <c r="I87" s="58">
        <f t="shared" si="8"/>
        <v>12.700697243011577</v>
      </c>
      <c r="J87" s="58">
        <f t="shared" si="9"/>
        <v>12.700697243011577</v>
      </c>
      <c r="K87" s="48">
        <v>13087</v>
      </c>
      <c r="L87" s="58">
        <f t="shared" si="10"/>
        <v>82.391085368924706</v>
      </c>
      <c r="M87" s="48">
        <v>4240</v>
      </c>
      <c r="N87" s="58">
        <f t="shared" si="11"/>
        <v>32.398563459922059</v>
      </c>
    </row>
    <row r="88" spans="1:14" ht="18" customHeight="1">
      <c r="A88" s="54" t="s">
        <v>109</v>
      </c>
      <c r="B88" s="50">
        <v>1125</v>
      </c>
      <c r="C88" s="36">
        <v>11.3</v>
      </c>
      <c r="D88" s="19">
        <v>5000</v>
      </c>
      <c r="E88" s="19">
        <v>4500</v>
      </c>
      <c r="F88" s="36">
        <v>1953</v>
      </c>
      <c r="G88" s="58">
        <f t="shared" si="7"/>
        <v>43.4</v>
      </c>
      <c r="H88" s="48">
        <v>5000</v>
      </c>
      <c r="I88" s="58">
        <f t="shared" si="8"/>
        <v>100</v>
      </c>
      <c r="J88" s="58">
        <f t="shared" si="9"/>
        <v>111.11111111111111</v>
      </c>
      <c r="K88" s="48">
        <v>5000</v>
      </c>
      <c r="L88" s="58">
        <f t="shared" si="10"/>
        <v>100</v>
      </c>
      <c r="M88" s="48">
        <v>5000</v>
      </c>
      <c r="N88" s="58">
        <f t="shared" si="11"/>
        <v>100</v>
      </c>
    </row>
    <row r="89" spans="1:14" ht="31.5">
      <c r="A89" s="52" t="s">
        <v>110</v>
      </c>
      <c r="B89" s="50">
        <v>18800</v>
      </c>
      <c r="C89" s="36">
        <v>94</v>
      </c>
      <c r="D89" s="19">
        <v>1000</v>
      </c>
      <c r="E89" s="19">
        <v>1000</v>
      </c>
      <c r="F89" s="36">
        <v>690</v>
      </c>
      <c r="G89" s="58">
        <f t="shared" si="7"/>
        <v>69</v>
      </c>
      <c r="H89" s="48">
        <v>10000</v>
      </c>
      <c r="I89" s="58">
        <f t="shared" ref="I89" si="12">H89/D89*100</f>
        <v>1000</v>
      </c>
      <c r="J89" s="58">
        <f t="shared" ref="J89" si="13">H89/E89*100</f>
        <v>1000</v>
      </c>
      <c r="K89" s="11">
        <v>0</v>
      </c>
      <c r="L89" s="65">
        <f t="shared" si="10"/>
        <v>0</v>
      </c>
      <c r="M89" s="11">
        <v>0</v>
      </c>
      <c r="N89" s="58" t="s">
        <v>56</v>
      </c>
    </row>
    <row r="90" spans="1:14" ht="47.25">
      <c r="A90" s="51" t="s">
        <v>38</v>
      </c>
      <c r="B90" s="19">
        <v>700</v>
      </c>
      <c r="C90" s="36">
        <v>100</v>
      </c>
      <c r="D90" s="11">
        <v>0</v>
      </c>
      <c r="E90" s="11">
        <v>0</v>
      </c>
      <c r="F90" s="11">
        <v>0</v>
      </c>
      <c r="G90" s="58" t="s">
        <v>56</v>
      </c>
      <c r="H90" s="48">
        <v>4158</v>
      </c>
      <c r="I90" s="58" t="s">
        <v>56</v>
      </c>
      <c r="J90" s="58" t="s">
        <v>56</v>
      </c>
      <c r="K90" s="11">
        <v>0</v>
      </c>
      <c r="L90" s="65">
        <f t="shared" si="10"/>
        <v>0</v>
      </c>
      <c r="M90" s="11">
        <v>0</v>
      </c>
      <c r="N90" s="58" t="s">
        <v>56</v>
      </c>
    </row>
    <row r="91" spans="1:14" ht="31.5">
      <c r="A91" s="9" t="s">
        <v>17</v>
      </c>
      <c r="B91" s="19">
        <v>284440</v>
      </c>
      <c r="C91" s="36">
        <v>90.6</v>
      </c>
      <c r="D91" s="19">
        <v>283965</v>
      </c>
      <c r="E91" s="19">
        <v>300189.01</v>
      </c>
      <c r="F91" s="36">
        <v>198423.9</v>
      </c>
      <c r="G91" s="58">
        <f t="shared" si="7"/>
        <v>66.099655014019334</v>
      </c>
      <c r="H91" s="48">
        <v>403543</v>
      </c>
      <c r="I91" s="58">
        <f t="shared" si="8"/>
        <v>142.11011920483159</v>
      </c>
      <c r="J91" s="58">
        <f t="shared" si="9"/>
        <v>134.42963818029182</v>
      </c>
      <c r="K91" s="48">
        <v>412612</v>
      </c>
      <c r="L91" s="58">
        <f t="shared" si="10"/>
        <v>102.24734414919847</v>
      </c>
      <c r="M91" s="48">
        <v>428665</v>
      </c>
      <c r="N91" s="58">
        <f t="shared" si="11"/>
        <v>103.89058001221487</v>
      </c>
    </row>
    <row r="92" spans="1:14" s="23" customFormat="1" ht="33" customHeight="1">
      <c r="A92" s="6" t="s">
        <v>90</v>
      </c>
      <c r="B92" s="25">
        <v>7614</v>
      </c>
      <c r="C92" s="35">
        <v>70.400000000000006</v>
      </c>
      <c r="D92" s="25">
        <v>9000</v>
      </c>
      <c r="E92" s="25">
        <v>4000</v>
      </c>
      <c r="F92" s="25">
        <v>0</v>
      </c>
      <c r="G92" s="59">
        <f t="shared" si="7"/>
        <v>0</v>
      </c>
      <c r="H92" s="49">
        <v>5100</v>
      </c>
      <c r="I92" s="59">
        <f t="shared" si="8"/>
        <v>56.666666666666664</v>
      </c>
      <c r="J92" s="59">
        <f t="shared" si="9"/>
        <v>127.49999999999999</v>
      </c>
      <c r="K92" s="49">
        <v>5240</v>
      </c>
      <c r="L92" s="59">
        <f t="shared" si="10"/>
        <v>102.74509803921568</v>
      </c>
      <c r="M92" s="49">
        <v>5240</v>
      </c>
      <c r="N92" s="59">
        <f t="shared" si="11"/>
        <v>100</v>
      </c>
    </row>
    <row r="93" spans="1:14" s="23" customFormat="1" ht="17.25" customHeight="1">
      <c r="A93" s="6" t="s">
        <v>91</v>
      </c>
      <c r="B93" s="25">
        <v>757770</v>
      </c>
      <c r="C93" s="35">
        <v>85.2</v>
      </c>
      <c r="D93" s="25">
        <v>939966</v>
      </c>
      <c r="E93" s="25">
        <v>939966</v>
      </c>
      <c r="F93" s="35">
        <v>489999.5</v>
      </c>
      <c r="G93" s="59">
        <f t="shared" si="7"/>
        <v>52.12949191779277</v>
      </c>
      <c r="H93" s="49">
        <v>788141</v>
      </c>
      <c r="I93" s="59">
        <f t="shared" si="8"/>
        <v>83.847820027532919</v>
      </c>
      <c r="J93" s="59">
        <f t="shared" si="9"/>
        <v>83.847820027532919</v>
      </c>
      <c r="K93" s="49">
        <v>717240</v>
      </c>
      <c r="L93" s="59">
        <f t="shared" si="10"/>
        <v>91.004020854136499</v>
      </c>
      <c r="M93" s="49">
        <v>706954</v>
      </c>
      <c r="N93" s="59">
        <f t="shared" si="11"/>
        <v>98.565891472868216</v>
      </c>
    </row>
    <row r="94" spans="1:14" ht="31.5">
      <c r="A94" s="9" t="s">
        <v>39</v>
      </c>
      <c r="B94" s="19">
        <v>178543</v>
      </c>
      <c r="C94" s="36">
        <v>95.4</v>
      </c>
      <c r="D94" s="19">
        <v>304101</v>
      </c>
      <c r="E94" s="19">
        <v>301485</v>
      </c>
      <c r="F94" s="36">
        <v>62867.4</v>
      </c>
      <c r="G94" s="58">
        <f t="shared" si="7"/>
        <v>20.852579730334845</v>
      </c>
      <c r="H94" s="48">
        <v>130148</v>
      </c>
      <c r="I94" s="58">
        <f t="shared" si="8"/>
        <v>42.797623158095497</v>
      </c>
      <c r="J94" s="58">
        <f t="shared" si="9"/>
        <v>43.168980214604375</v>
      </c>
      <c r="K94" s="48">
        <v>77617</v>
      </c>
      <c r="L94" s="58">
        <f t="shared" si="10"/>
        <v>59.637489627193652</v>
      </c>
      <c r="M94" s="48">
        <v>71734</v>
      </c>
      <c r="N94" s="58">
        <f t="shared" si="11"/>
        <v>92.420474895963508</v>
      </c>
    </row>
    <row r="95" spans="1:14">
      <c r="A95" s="9" t="s">
        <v>40</v>
      </c>
      <c r="B95" s="19">
        <v>182093</v>
      </c>
      <c r="C95" s="36">
        <v>70.599999999999994</v>
      </c>
      <c r="D95" s="19">
        <v>231679</v>
      </c>
      <c r="E95" s="19">
        <v>231679</v>
      </c>
      <c r="F95" s="36">
        <v>139576.4</v>
      </c>
      <c r="G95" s="58">
        <f t="shared" si="7"/>
        <v>60.245598435766723</v>
      </c>
      <c r="H95" s="48">
        <v>220419</v>
      </c>
      <c r="I95" s="58">
        <f t="shared" si="8"/>
        <v>95.139827088342059</v>
      </c>
      <c r="J95" s="58">
        <f t="shared" si="9"/>
        <v>95.139827088342059</v>
      </c>
      <c r="K95" s="48">
        <v>221697</v>
      </c>
      <c r="L95" s="58">
        <f t="shared" si="10"/>
        <v>100.57980482626272</v>
      </c>
      <c r="M95" s="48">
        <v>217636</v>
      </c>
      <c r="N95" s="58">
        <f t="shared" si="11"/>
        <v>98.16822058936296</v>
      </c>
    </row>
    <row r="96" spans="1:14">
      <c r="A96" s="9" t="s">
        <v>41</v>
      </c>
      <c r="B96" s="19">
        <v>385069</v>
      </c>
      <c r="C96" s="36">
        <v>92.1</v>
      </c>
      <c r="D96" s="19">
        <v>389176</v>
      </c>
      <c r="E96" s="19">
        <v>387676</v>
      </c>
      <c r="F96" s="36">
        <v>275777.40000000002</v>
      </c>
      <c r="G96" s="58">
        <f t="shared" si="7"/>
        <v>71.13605175455794</v>
      </c>
      <c r="H96" s="48">
        <v>399807</v>
      </c>
      <c r="I96" s="58">
        <f t="shared" si="8"/>
        <v>102.73166896211482</v>
      </c>
      <c r="J96" s="58">
        <f t="shared" si="9"/>
        <v>103.12915940114942</v>
      </c>
      <c r="K96" s="48">
        <v>399209</v>
      </c>
      <c r="L96" s="58">
        <f t="shared" si="10"/>
        <v>99.850427831428661</v>
      </c>
      <c r="M96" s="48">
        <v>398781</v>
      </c>
      <c r="N96" s="58">
        <f t="shared" si="11"/>
        <v>99.892787988246752</v>
      </c>
    </row>
    <row r="97" spans="1:14">
      <c r="A97" s="9" t="s">
        <v>54</v>
      </c>
      <c r="B97" s="10">
        <v>12065</v>
      </c>
      <c r="C97" s="39">
        <v>46.8</v>
      </c>
      <c r="D97" s="10">
        <v>15010</v>
      </c>
      <c r="E97" s="10">
        <v>19126</v>
      </c>
      <c r="F97" s="36">
        <v>11778.3</v>
      </c>
      <c r="G97" s="62">
        <f t="shared" si="7"/>
        <v>61.582662344452579</v>
      </c>
      <c r="H97" s="48">
        <v>37767</v>
      </c>
      <c r="I97" s="62">
        <f t="shared" si="8"/>
        <v>251.61225849433714</v>
      </c>
      <c r="J97" s="62">
        <f t="shared" si="9"/>
        <v>197.46418487922199</v>
      </c>
      <c r="K97" s="48">
        <v>18717</v>
      </c>
      <c r="L97" s="62">
        <f t="shared" si="10"/>
        <v>49.559138930812615</v>
      </c>
      <c r="M97" s="48">
        <v>18803</v>
      </c>
      <c r="N97" s="62">
        <f t="shared" si="11"/>
        <v>100.45947534327082</v>
      </c>
    </row>
    <row r="98" spans="1:14" s="23" customFormat="1" ht="49.5" customHeight="1">
      <c r="A98" s="6" t="s">
        <v>92</v>
      </c>
      <c r="B98" s="25">
        <v>117646</v>
      </c>
      <c r="C98" s="35">
        <v>92.7</v>
      </c>
      <c r="D98" s="25">
        <v>167323</v>
      </c>
      <c r="E98" s="25">
        <v>171654</v>
      </c>
      <c r="F98" s="35">
        <v>66127.8</v>
      </c>
      <c r="G98" s="59">
        <f t="shared" si="7"/>
        <v>38.523891083225557</v>
      </c>
      <c r="H98" s="49">
        <v>1548</v>
      </c>
      <c r="I98" s="59">
        <f t="shared" si="8"/>
        <v>0.92515673278628763</v>
      </c>
      <c r="J98" s="59">
        <f t="shared" si="9"/>
        <v>0.90181411443951209</v>
      </c>
      <c r="K98" s="49">
        <v>1548</v>
      </c>
      <c r="L98" s="59">
        <f t="shared" si="10"/>
        <v>100</v>
      </c>
      <c r="M98" s="49">
        <v>1614</v>
      </c>
      <c r="N98" s="59">
        <f t="shared" si="11"/>
        <v>104.26356589147288</v>
      </c>
    </row>
    <row r="99" spans="1:14" s="23" customFormat="1" ht="33" customHeight="1">
      <c r="A99" s="6" t="s">
        <v>94</v>
      </c>
      <c r="B99" s="25">
        <v>89786</v>
      </c>
      <c r="C99" s="35">
        <v>91.8</v>
      </c>
      <c r="D99" s="25">
        <v>28409</v>
      </c>
      <c r="E99" s="25">
        <v>39554</v>
      </c>
      <c r="F99" s="35">
        <v>17724.900000000001</v>
      </c>
      <c r="G99" s="59">
        <f t="shared" si="7"/>
        <v>44.811902715275323</v>
      </c>
      <c r="H99" s="49">
        <v>355725</v>
      </c>
      <c r="I99" s="59">
        <f t="shared" ref="I99" si="14">H99/D99*100</f>
        <v>1252.1560068992221</v>
      </c>
      <c r="J99" s="59">
        <f t="shared" ref="J99" si="15">H99/E99*100</f>
        <v>899.34014258987713</v>
      </c>
      <c r="K99" s="49">
        <v>353434</v>
      </c>
      <c r="L99" s="59">
        <f t="shared" si="10"/>
        <v>99.355963173799992</v>
      </c>
      <c r="M99" s="49">
        <v>353413</v>
      </c>
      <c r="N99" s="59">
        <f t="shared" si="11"/>
        <v>99.994058296598524</v>
      </c>
    </row>
    <row r="100" spans="1:14" s="23" customFormat="1" ht="33" customHeight="1">
      <c r="A100" s="27" t="s">
        <v>95</v>
      </c>
      <c r="B100" s="25">
        <v>23310</v>
      </c>
      <c r="C100" s="35">
        <v>99.8</v>
      </c>
      <c r="D100" s="25">
        <v>1600</v>
      </c>
      <c r="E100" s="25">
        <v>1600</v>
      </c>
      <c r="F100" s="35">
        <f>F101+F102</f>
        <v>478.7</v>
      </c>
      <c r="G100" s="59">
        <f t="shared" si="7"/>
        <v>29.918749999999999</v>
      </c>
      <c r="H100" s="49">
        <v>2100</v>
      </c>
      <c r="I100" s="59">
        <f t="shared" si="8"/>
        <v>131.25</v>
      </c>
      <c r="J100" s="59">
        <f t="shared" si="9"/>
        <v>131.25</v>
      </c>
      <c r="K100" s="49">
        <v>2100</v>
      </c>
      <c r="L100" s="59">
        <f t="shared" si="10"/>
        <v>100</v>
      </c>
      <c r="M100" s="49">
        <v>2100</v>
      </c>
      <c r="N100" s="59">
        <f t="shared" si="11"/>
        <v>100</v>
      </c>
    </row>
    <row r="101" spans="1:14" ht="19.5" customHeight="1">
      <c r="A101" s="28" t="s">
        <v>96</v>
      </c>
      <c r="B101" s="19">
        <v>19750</v>
      </c>
      <c r="C101" s="36">
        <v>100</v>
      </c>
      <c r="D101" s="19">
        <v>600</v>
      </c>
      <c r="E101" s="19">
        <v>600</v>
      </c>
      <c r="F101" s="36">
        <v>203</v>
      </c>
      <c r="G101" s="58">
        <f t="shared" si="7"/>
        <v>33.833333333333329</v>
      </c>
      <c r="H101" s="48">
        <v>1100</v>
      </c>
      <c r="I101" s="58">
        <f t="shared" si="8"/>
        <v>183.33333333333331</v>
      </c>
      <c r="J101" s="58">
        <f t="shared" si="9"/>
        <v>183.33333333333331</v>
      </c>
      <c r="K101" s="48">
        <v>1100</v>
      </c>
      <c r="L101" s="58">
        <f t="shared" si="10"/>
        <v>100</v>
      </c>
      <c r="M101" s="48">
        <v>1100</v>
      </c>
      <c r="N101" s="58">
        <f t="shared" si="11"/>
        <v>100</v>
      </c>
    </row>
    <row r="102" spans="1:14" ht="33.75" customHeight="1">
      <c r="A102" s="28" t="s">
        <v>97</v>
      </c>
      <c r="B102" s="19">
        <v>892</v>
      </c>
      <c r="C102" s="36">
        <v>100</v>
      </c>
      <c r="D102" s="19">
        <v>1000</v>
      </c>
      <c r="E102" s="19">
        <v>1000</v>
      </c>
      <c r="F102" s="36">
        <v>275.7</v>
      </c>
      <c r="G102" s="58">
        <f t="shared" si="7"/>
        <v>27.57</v>
      </c>
      <c r="H102" s="48">
        <v>1000</v>
      </c>
      <c r="I102" s="58">
        <f t="shared" si="8"/>
        <v>100</v>
      </c>
      <c r="J102" s="58">
        <f t="shared" si="9"/>
        <v>100</v>
      </c>
      <c r="K102" s="48">
        <v>1000</v>
      </c>
      <c r="L102" s="58">
        <f t="shared" si="10"/>
        <v>100</v>
      </c>
      <c r="M102" s="48">
        <v>1000</v>
      </c>
      <c r="N102" s="58">
        <f t="shared" si="11"/>
        <v>100</v>
      </c>
    </row>
    <row r="103" spans="1:14" ht="31.5">
      <c r="A103" s="9" t="s">
        <v>42</v>
      </c>
      <c r="B103" s="19">
        <v>2668</v>
      </c>
      <c r="C103" s="36">
        <v>98.7</v>
      </c>
      <c r="D103" s="19">
        <v>0</v>
      </c>
      <c r="E103" s="19">
        <v>0</v>
      </c>
      <c r="F103" s="19">
        <v>0</v>
      </c>
      <c r="G103" s="58" t="s">
        <v>56</v>
      </c>
      <c r="H103" s="17">
        <v>0</v>
      </c>
      <c r="I103" s="58" t="s">
        <v>56</v>
      </c>
      <c r="J103" s="58" t="s">
        <v>56</v>
      </c>
      <c r="K103" s="10">
        <v>0</v>
      </c>
      <c r="L103" s="58" t="s">
        <v>56</v>
      </c>
      <c r="M103" s="10">
        <v>0</v>
      </c>
      <c r="N103" s="58" t="s">
        <v>56</v>
      </c>
    </row>
    <row r="104" spans="1:14" s="23" customFormat="1">
      <c r="A104" s="6" t="s">
        <v>93</v>
      </c>
      <c r="B104" s="25">
        <v>26506</v>
      </c>
      <c r="C104" s="35">
        <v>80.3</v>
      </c>
      <c r="D104" s="25">
        <v>29593</v>
      </c>
      <c r="E104" s="25">
        <v>18809</v>
      </c>
      <c r="F104" s="35">
        <f>F105+F106</f>
        <v>9915.5</v>
      </c>
      <c r="G104" s="59">
        <f t="shared" si="7"/>
        <v>52.716784518049877</v>
      </c>
      <c r="H104" s="49">
        <v>11832</v>
      </c>
      <c r="I104" s="59">
        <f t="shared" si="8"/>
        <v>39.982428276957386</v>
      </c>
      <c r="J104" s="59">
        <f t="shared" si="9"/>
        <v>62.906055611675257</v>
      </c>
      <c r="K104" s="49">
        <v>3127</v>
      </c>
      <c r="L104" s="59">
        <f t="shared" si="10"/>
        <v>26.428329952670726</v>
      </c>
      <c r="M104" s="49">
        <v>3127</v>
      </c>
      <c r="N104" s="59">
        <f t="shared" si="11"/>
        <v>100</v>
      </c>
    </row>
    <row r="105" spans="1:14" ht="18.75" customHeight="1">
      <c r="A105" s="9" t="s">
        <v>55</v>
      </c>
      <c r="B105" s="19">
        <v>25906</v>
      </c>
      <c r="C105" s="36">
        <v>80.400000000000006</v>
      </c>
      <c r="D105" s="19">
        <v>29093</v>
      </c>
      <c r="E105" s="19">
        <v>18309</v>
      </c>
      <c r="F105" s="36">
        <v>9675.5</v>
      </c>
      <c r="G105" s="58">
        <f t="shared" si="7"/>
        <v>52.845595062537555</v>
      </c>
      <c r="H105" s="48">
        <v>6857</v>
      </c>
      <c r="I105" s="58">
        <f t="shared" si="8"/>
        <v>23.569243460626268</v>
      </c>
      <c r="J105" s="58">
        <f t="shared" si="9"/>
        <v>37.45152657163144</v>
      </c>
      <c r="K105" s="48">
        <v>2627</v>
      </c>
      <c r="L105" s="58">
        <f t="shared" si="10"/>
        <v>38.311214816975351</v>
      </c>
      <c r="M105" s="48">
        <v>2627</v>
      </c>
      <c r="N105" s="58">
        <f t="shared" si="11"/>
        <v>100</v>
      </c>
    </row>
    <row r="106" spans="1:14">
      <c r="A106" s="52" t="s">
        <v>111</v>
      </c>
      <c r="B106" s="50">
        <v>600</v>
      </c>
      <c r="C106" s="36">
        <v>75</v>
      </c>
      <c r="D106" s="19">
        <v>500</v>
      </c>
      <c r="E106" s="19">
        <v>500</v>
      </c>
      <c r="F106" s="36">
        <v>240</v>
      </c>
      <c r="G106" s="58">
        <f t="shared" si="7"/>
        <v>48</v>
      </c>
      <c r="H106" s="48">
        <v>1725</v>
      </c>
      <c r="I106" s="58">
        <f t="shared" si="8"/>
        <v>345</v>
      </c>
      <c r="J106" s="58">
        <f t="shared" si="9"/>
        <v>345</v>
      </c>
      <c r="K106" s="48">
        <v>500</v>
      </c>
      <c r="L106" s="58">
        <f t="shared" si="10"/>
        <v>28.985507246376812</v>
      </c>
      <c r="M106" s="48">
        <v>500</v>
      </c>
      <c r="N106" s="58">
        <f t="shared" si="11"/>
        <v>100</v>
      </c>
    </row>
    <row r="107" spans="1:14" ht="31.5">
      <c r="A107" s="52" t="s">
        <v>112</v>
      </c>
      <c r="B107" s="50">
        <v>0</v>
      </c>
      <c r="C107" s="19">
        <v>0</v>
      </c>
      <c r="D107" s="19">
        <v>0</v>
      </c>
      <c r="E107" s="19">
        <v>0</v>
      </c>
      <c r="F107" s="19">
        <v>0</v>
      </c>
      <c r="G107" s="58" t="s">
        <v>56</v>
      </c>
      <c r="H107" s="48">
        <v>3250</v>
      </c>
      <c r="I107" s="58" t="s">
        <v>56</v>
      </c>
      <c r="J107" s="58" t="s">
        <v>56</v>
      </c>
      <c r="K107" s="10">
        <v>0</v>
      </c>
      <c r="L107" s="65">
        <f t="shared" si="10"/>
        <v>0</v>
      </c>
      <c r="M107" s="10">
        <v>0</v>
      </c>
      <c r="N107" s="58" t="s">
        <v>56</v>
      </c>
    </row>
    <row r="108" spans="1:14" s="23" customFormat="1" ht="31.5">
      <c r="A108" s="67" t="s">
        <v>43</v>
      </c>
      <c r="B108" s="25">
        <v>190448</v>
      </c>
      <c r="C108" s="35">
        <v>99.3</v>
      </c>
      <c r="D108" s="25">
        <v>307181</v>
      </c>
      <c r="E108" s="25">
        <v>381336</v>
      </c>
      <c r="F108" s="35">
        <f>F109+F110</f>
        <v>157022.5</v>
      </c>
      <c r="G108" s="59">
        <f t="shared" si="7"/>
        <v>41.176941070342167</v>
      </c>
      <c r="H108" s="57">
        <v>0</v>
      </c>
      <c r="I108" s="64">
        <f t="shared" si="8"/>
        <v>0</v>
      </c>
      <c r="J108" s="64">
        <f t="shared" si="9"/>
        <v>0</v>
      </c>
      <c r="K108" s="16">
        <v>0</v>
      </c>
      <c r="L108" s="59" t="s">
        <v>56</v>
      </c>
      <c r="M108" s="8">
        <v>0</v>
      </c>
      <c r="N108" s="59" t="s">
        <v>56</v>
      </c>
    </row>
    <row r="109" spans="1:14" ht="31.5">
      <c r="A109" s="9" t="s">
        <v>44</v>
      </c>
      <c r="B109" s="19">
        <v>83089</v>
      </c>
      <c r="C109" s="36">
        <v>98.5</v>
      </c>
      <c r="D109" s="19">
        <v>187270</v>
      </c>
      <c r="E109" s="19">
        <v>245295</v>
      </c>
      <c r="F109" s="36">
        <v>77733.899999999994</v>
      </c>
      <c r="G109" s="58">
        <f t="shared" si="7"/>
        <v>31.689965144010273</v>
      </c>
      <c r="H109" s="55">
        <v>0</v>
      </c>
      <c r="I109" s="65">
        <f t="shared" si="8"/>
        <v>0</v>
      </c>
      <c r="J109" s="65">
        <f t="shared" si="9"/>
        <v>0</v>
      </c>
      <c r="K109" s="17">
        <v>0</v>
      </c>
      <c r="L109" s="58" t="s">
        <v>56</v>
      </c>
      <c r="M109" s="11">
        <v>0</v>
      </c>
      <c r="N109" s="58" t="s">
        <v>56</v>
      </c>
    </row>
    <row r="110" spans="1:14" ht="31.5">
      <c r="A110" s="9" t="s">
        <v>17</v>
      </c>
      <c r="B110" s="26">
        <v>107359</v>
      </c>
      <c r="C110" s="37">
        <v>99.9</v>
      </c>
      <c r="D110" s="26">
        <v>119911</v>
      </c>
      <c r="E110" s="26">
        <v>136041</v>
      </c>
      <c r="F110" s="36">
        <v>79288.600000000006</v>
      </c>
      <c r="G110" s="60">
        <f t="shared" si="7"/>
        <v>58.282870605185209</v>
      </c>
      <c r="H110" s="17">
        <v>0</v>
      </c>
      <c r="I110" s="66">
        <f t="shared" si="8"/>
        <v>0</v>
      </c>
      <c r="J110" s="66">
        <f t="shared" si="9"/>
        <v>0</v>
      </c>
      <c r="K110" s="17">
        <v>0</v>
      </c>
      <c r="L110" s="60" t="s">
        <v>56</v>
      </c>
      <c r="M110" s="11">
        <v>0</v>
      </c>
      <c r="N110" s="60" t="s">
        <v>56</v>
      </c>
    </row>
    <row r="111" spans="1:14" s="23" customFormat="1" ht="49.5" customHeight="1">
      <c r="A111" s="18" t="s">
        <v>98</v>
      </c>
      <c r="B111" s="25">
        <v>3900526</v>
      </c>
      <c r="C111" s="35">
        <v>87.4</v>
      </c>
      <c r="D111" s="25">
        <v>3018135</v>
      </c>
      <c r="E111" s="25">
        <v>2879667</v>
      </c>
      <c r="F111" s="35">
        <v>2143320.1</v>
      </c>
      <c r="G111" s="59">
        <f t="shared" si="7"/>
        <v>74.42944270986888</v>
      </c>
      <c r="H111" s="49">
        <v>2939771</v>
      </c>
      <c r="I111" s="59">
        <f t="shared" si="8"/>
        <v>97.403562133569238</v>
      </c>
      <c r="J111" s="59">
        <f t="shared" si="9"/>
        <v>102.08718577529972</v>
      </c>
      <c r="K111" s="49">
        <v>2741376</v>
      </c>
      <c r="L111" s="59">
        <f t="shared" si="10"/>
        <v>93.251345087763639</v>
      </c>
      <c r="M111" s="49">
        <v>2380567</v>
      </c>
      <c r="N111" s="59">
        <f t="shared" si="11"/>
        <v>86.838397943222674</v>
      </c>
    </row>
    <row r="112" spans="1:14" ht="63">
      <c r="A112" s="29" t="s">
        <v>63</v>
      </c>
      <c r="B112" s="19">
        <v>32835</v>
      </c>
      <c r="C112" s="36">
        <v>21.7</v>
      </c>
      <c r="D112" s="19">
        <v>254706</v>
      </c>
      <c r="E112" s="19">
        <v>34053</v>
      </c>
      <c r="F112" s="36">
        <v>18086.3</v>
      </c>
      <c r="G112" s="58">
        <f t="shared" si="7"/>
        <v>53.11220744134144</v>
      </c>
      <c r="H112" s="48">
        <v>214915</v>
      </c>
      <c r="I112" s="58">
        <f t="shared" si="8"/>
        <v>84.377674652344268</v>
      </c>
      <c r="J112" s="58">
        <f t="shared" si="9"/>
        <v>631.11913781458315</v>
      </c>
      <c r="K112" s="48">
        <v>410979</v>
      </c>
      <c r="L112" s="58">
        <f t="shared" si="10"/>
        <v>191.22862527045578</v>
      </c>
      <c r="M112" s="48">
        <v>384665</v>
      </c>
      <c r="N112" s="58">
        <f t="shared" si="11"/>
        <v>93.597239761642328</v>
      </c>
    </row>
    <row r="113" spans="1:14" ht="51" customHeight="1">
      <c r="A113" s="32" t="s">
        <v>45</v>
      </c>
      <c r="B113" s="19">
        <v>2410465</v>
      </c>
      <c r="C113" s="36">
        <v>85.5</v>
      </c>
      <c r="D113" s="19">
        <v>1319281</v>
      </c>
      <c r="E113" s="19">
        <v>1401466</v>
      </c>
      <c r="F113" s="36">
        <v>1133947.7</v>
      </c>
      <c r="G113" s="58">
        <f t="shared" si="7"/>
        <v>80.91153834627454</v>
      </c>
      <c r="H113" s="48">
        <v>1029114</v>
      </c>
      <c r="I113" s="58">
        <f t="shared" si="8"/>
        <v>78.005671270942273</v>
      </c>
      <c r="J113" s="58">
        <f t="shared" si="9"/>
        <v>73.431249848373056</v>
      </c>
      <c r="K113" s="48">
        <v>1027404</v>
      </c>
      <c r="L113" s="58">
        <f t="shared" si="10"/>
        <v>99.833837650639296</v>
      </c>
      <c r="M113" s="48">
        <v>874007</v>
      </c>
      <c r="N113" s="58">
        <f t="shared" si="11"/>
        <v>85.069456611031299</v>
      </c>
    </row>
    <row r="114" spans="1:14" ht="31.5">
      <c r="A114" s="9" t="s">
        <v>46</v>
      </c>
      <c r="B114" s="19">
        <v>1053776</v>
      </c>
      <c r="C114" s="36">
        <v>99.9</v>
      </c>
      <c r="D114" s="19">
        <v>973744</v>
      </c>
      <c r="E114" s="19">
        <v>973744</v>
      </c>
      <c r="F114" s="36">
        <v>646960.80000000005</v>
      </c>
      <c r="G114" s="58">
        <f t="shared" si="7"/>
        <v>66.44054289423093</v>
      </c>
      <c r="H114" s="48">
        <v>826507</v>
      </c>
      <c r="I114" s="58">
        <f t="shared" si="8"/>
        <v>84.879290655449481</v>
      </c>
      <c r="J114" s="58">
        <f t="shared" si="9"/>
        <v>84.879290655449481</v>
      </c>
      <c r="K114" s="48">
        <v>828458</v>
      </c>
      <c r="L114" s="58">
        <f t="shared" si="10"/>
        <v>100.23605365713782</v>
      </c>
      <c r="M114" s="48">
        <v>641560</v>
      </c>
      <c r="N114" s="58">
        <f t="shared" si="11"/>
        <v>77.440256476490049</v>
      </c>
    </row>
    <row r="115" spans="1:14" ht="31.5">
      <c r="A115" s="9" t="s">
        <v>17</v>
      </c>
      <c r="B115" s="19">
        <v>403450</v>
      </c>
      <c r="C115" s="36">
        <v>92.4</v>
      </c>
      <c r="D115" s="19">
        <v>470404</v>
      </c>
      <c r="E115" s="19">
        <v>470404</v>
      </c>
      <c r="F115" s="36">
        <v>344325.3</v>
      </c>
      <c r="G115" s="58">
        <f t="shared" si="7"/>
        <v>73.197783182115799</v>
      </c>
      <c r="H115" s="48">
        <v>869235</v>
      </c>
      <c r="I115" s="58">
        <f t="shared" si="8"/>
        <v>184.78478074166037</v>
      </c>
      <c r="J115" s="58">
        <f t="shared" si="9"/>
        <v>184.78478074166037</v>
      </c>
      <c r="K115" s="48">
        <v>474535</v>
      </c>
      <c r="L115" s="58">
        <f t="shared" si="10"/>
        <v>54.592256409371451</v>
      </c>
      <c r="M115" s="48">
        <v>480335</v>
      </c>
      <c r="N115" s="58">
        <f t="shared" si="11"/>
        <v>101.22224914916708</v>
      </c>
    </row>
    <row r="116" spans="1:14">
      <c r="A116" s="30" t="s">
        <v>47</v>
      </c>
      <c r="B116" s="8">
        <f>B111+B104+B100+B99+B98+B93+B92+B82+B78+B77+B74+B73+B72+B69+B62+B61+B56+B55+B54+B51+B50+B42+B36+B30+B25+B24+B16+B9+B108</f>
        <v>31332077</v>
      </c>
      <c r="C116" s="40">
        <v>90.8</v>
      </c>
      <c r="D116" s="8">
        <f>D111+D104+D100+D99+D98+D93+D92+D82+D78+D77+D74+D73+D72+D69+D62+D61+D56+D55+D54+D51+D50+D42+D36+D30+D25+D24+D16+D9+D108</f>
        <v>32294042</v>
      </c>
      <c r="E116" s="8">
        <f>E111+E104+E100+E99+E98+E93+E92+E82+E78+E77+E74+E73+E72+E69+E62+E61+E56+E55+E54+E51+E50+E42+E36+E30+E25+E24+E16+E9+E108</f>
        <v>32903340.030000001</v>
      </c>
      <c r="F116" s="8">
        <f>F111+F104+F100+F99+F98+F93+F92+F82+F78+F77+F74+F73+F72+F69+F62+F61+F56+F55+F54+F51+F50+F42+F36+F30+F25+F24+F16+F9+F108</f>
        <v>20364056.699999999</v>
      </c>
      <c r="G116" s="63">
        <f t="shared" si="7"/>
        <v>61.890545705794111</v>
      </c>
      <c r="H116" s="56">
        <f>H111+H104+H100+H99+H98+H93+H92+H82+H78+H77+H74+H73+H72+H69+H62+H61+H56+H55+H54+H51+H50+H42+H36+H30+H25+H24+H16+H9+H108</f>
        <v>27953914</v>
      </c>
      <c r="I116" s="63">
        <f t="shared" si="8"/>
        <v>86.560592198399945</v>
      </c>
      <c r="J116" s="63">
        <f t="shared" si="9"/>
        <v>84.957678990986011</v>
      </c>
      <c r="K116" s="56">
        <f>K111+K104+K100+K99+K98+K93+K92+K82+K78+K77+K74+K73+K72+K69+K62+K61+K56+K55+K54+K51+K50+K42+K36+K30+K25+K24+K16+K9+K108</f>
        <v>28490704</v>
      </c>
      <c r="L116" s="63">
        <f t="shared" si="10"/>
        <v>101.92026776643873</v>
      </c>
      <c r="M116" s="56">
        <f>M111+M104+M100+M99+M98+M93+M92+M82+M78+M77+M74+M73+M72+M69+M62+M61+M56+M55+M54+M51+M50+M42+M36+M30+M25+M24+M16+M9+M108</f>
        <v>29419358</v>
      </c>
      <c r="N116" s="63">
        <f t="shared" si="11"/>
        <v>103.25949825599254</v>
      </c>
    </row>
    <row r="117" spans="1:14">
      <c r="A117" s="31"/>
      <c r="B117" s="13"/>
      <c r="C117" s="14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1:14">
      <c r="B118" s="44"/>
      <c r="C118" s="41"/>
      <c r="D118" s="44"/>
      <c r="E118" s="44"/>
      <c r="F118" s="44"/>
      <c r="G118" s="20"/>
      <c r="H118" s="20"/>
      <c r="I118" s="20"/>
      <c r="J118" s="20"/>
      <c r="K118" s="20"/>
      <c r="L118" s="20"/>
      <c r="M118" s="20"/>
      <c r="N118" s="20"/>
    </row>
    <row r="119" spans="1:14">
      <c r="B119" s="44"/>
      <c r="C119" s="41"/>
      <c r="D119" s="44"/>
      <c r="E119" s="44"/>
      <c r="F119" s="44"/>
      <c r="G119" s="20"/>
      <c r="H119" s="20"/>
      <c r="I119" s="20"/>
      <c r="J119" s="20"/>
      <c r="K119" s="20"/>
      <c r="L119" s="20"/>
      <c r="M119" s="20"/>
      <c r="N119" s="20"/>
    </row>
    <row r="120" spans="1:14">
      <c r="G120" s="12"/>
      <c r="H120" s="12"/>
      <c r="I120" s="12"/>
      <c r="J120" s="12"/>
      <c r="K120" s="12"/>
      <c r="L120" s="12"/>
      <c r="M120" s="12"/>
      <c r="N120" s="12"/>
    </row>
  </sheetData>
  <mergeCells count="20">
    <mergeCell ref="I1:N1"/>
    <mergeCell ref="A3:N3"/>
    <mergeCell ref="M4:N4"/>
    <mergeCell ref="D6:D7"/>
    <mergeCell ref="E6:E7"/>
    <mergeCell ref="H5:N5"/>
    <mergeCell ref="H6:H7"/>
    <mergeCell ref="I6:I7"/>
    <mergeCell ref="J6:J7"/>
    <mergeCell ref="K6:K7"/>
    <mergeCell ref="L6:L7"/>
    <mergeCell ref="M6:M7"/>
    <mergeCell ref="N6:N7"/>
    <mergeCell ref="F6:F7"/>
    <mergeCell ref="G6:G7"/>
    <mergeCell ref="A5:A7"/>
    <mergeCell ref="B5:C5"/>
    <mergeCell ref="B6:B7"/>
    <mergeCell ref="C6:C7"/>
    <mergeCell ref="D5:G5"/>
  </mergeCells>
  <pageMargins left="0.35433070866141736" right="0.31496062992125984" top="0.55118110236220474" bottom="0.35433070866141736" header="0.31496062992125984" footer="0.31496062992125984"/>
  <pageSetup paperSize="9" scale="69" firstPageNumber="120" fitToHeight="11" orientation="landscape" useFirstPageNumber="1" r:id="rId1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Company>mswork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kazak</dc:creator>
  <cp:lastModifiedBy>podkina_sv</cp:lastModifiedBy>
  <cp:lastPrinted>2019-11-14T08:13:51Z</cp:lastPrinted>
  <dcterms:created xsi:type="dcterms:W3CDTF">2017-08-29T07:51:17Z</dcterms:created>
  <dcterms:modified xsi:type="dcterms:W3CDTF">2019-11-18T04:22:45Z</dcterms:modified>
</cp:coreProperties>
</file>