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/>
  </bookViews>
  <sheets>
    <sheet name="Расходы c измен октября" sheetId="4" r:id="rId1"/>
    <sheet name="Расходы" sheetId="1" r:id="rId2"/>
    <sheet name="Лист2" sheetId="2" r:id="rId3"/>
    <sheet name="Лист3" sheetId="3" r:id="rId4"/>
  </sheets>
  <definedNames>
    <definedName name="_xlnm.Print_Area" localSheetId="1">Расходы!$A$1:$Q$28</definedName>
    <definedName name="_xlnm.Print_Area" localSheetId="0">'Расходы c измен октября'!$A$1:$R$29</definedName>
  </definedNames>
  <calcPr calcId="125725"/>
</workbook>
</file>

<file path=xl/calcChain.xml><?xml version="1.0" encoding="utf-8"?>
<calcChain xmlns="http://schemas.openxmlformats.org/spreadsheetml/2006/main">
  <c r="Q25" i="4"/>
  <c r="Q24"/>
  <c r="O25"/>
  <c r="O24"/>
  <c r="N25"/>
  <c r="N24"/>
  <c r="L25"/>
  <c r="L24"/>
  <c r="K25"/>
  <c r="K24"/>
  <c r="Q21"/>
  <c r="O21"/>
  <c r="N21"/>
  <c r="L21"/>
  <c r="K21"/>
  <c r="I21"/>
  <c r="P26"/>
  <c r="M26"/>
  <c r="J26"/>
  <c r="H26"/>
  <c r="G26"/>
  <c r="I25"/>
  <c r="I24"/>
  <c r="R9" l="1"/>
  <c r="R10"/>
  <c r="R11"/>
  <c r="R13"/>
  <c r="R14"/>
  <c r="R15"/>
  <c r="R17"/>
  <c r="R18"/>
  <c r="R22"/>
  <c r="R23"/>
  <c r="R27"/>
  <c r="R28"/>
  <c r="R8"/>
  <c r="Q9"/>
  <c r="Q10"/>
  <c r="Q11"/>
  <c r="Q13"/>
  <c r="Q14"/>
  <c r="Q15"/>
  <c r="Q17"/>
  <c r="Q18"/>
  <c r="Q20"/>
  <c r="Q22"/>
  <c r="Q23"/>
  <c r="Q27"/>
  <c r="Q28"/>
  <c r="Q8"/>
  <c r="O9"/>
  <c r="O10"/>
  <c r="O11"/>
  <c r="O13"/>
  <c r="O14"/>
  <c r="O15"/>
  <c r="O17"/>
  <c r="O18"/>
  <c r="O20"/>
  <c r="O22"/>
  <c r="O23"/>
  <c r="O27"/>
  <c r="O28"/>
  <c r="O8"/>
  <c r="N9"/>
  <c r="N10"/>
  <c r="N11"/>
  <c r="N13"/>
  <c r="N14"/>
  <c r="N15"/>
  <c r="N17"/>
  <c r="N18"/>
  <c r="N20"/>
  <c r="N22"/>
  <c r="N23"/>
  <c r="N27"/>
  <c r="N28"/>
  <c r="L9"/>
  <c r="L10"/>
  <c r="L11"/>
  <c r="L13"/>
  <c r="L14"/>
  <c r="L15"/>
  <c r="L17"/>
  <c r="L18"/>
  <c r="L20"/>
  <c r="L22"/>
  <c r="L23"/>
  <c r="L27"/>
  <c r="L28"/>
  <c r="L8"/>
  <c r="K9"/>
  <c r="K10"/>
  <c r="K11"/>
  <c r="K13"/>
  <c r="K14"/>
  <c r="K15"/>
  <c r="K17"/>
  <c r="K18"/>
  <c r="K20"/>
  <c r="K22"/>
  <c r="K23"/>
  <c r="K27"/>
  <c r="K28"/>
  <c r="I9"/>
  <c r="I10"/>
  <c r="I11"/>
  <c r="I13"/>
  <c r="I14"/>
  <c r="I15"/>
  <c r="I17"/>
  <c r="I18"/>
  <c r="I20"/>
  <c r="I22"/>
  <c r="I23"/>
  <c r="I27"/>
  <c r="I28"/>
  <c r="I8"/>
  <c r="K12"/>
  <c r="I12"/>
  <c r="M16"/>
  <c r="K19"/>
  <c r="G29"/>
  <c r="N8"/>
  <c r="K8"/>
  <c r="P20" i="1"/>
  <c r="Q22"/>
  <c r="Q21"/>
  <c r="P22"/>
  <c r="N22"/>
  <c r="M22"/>
  <c r="P21"/>
  <c r="M21"/>
  <c r="N21"/>
  <c r="J22"/>
  <c r="K22"/>
  <c r="J21"/>
  <c r="K21"/>
  <c r="O12" i="4" l="1"/>
  <c r="L12"/>
  <c r="R19"/>
  <c r="R12"/>
  <c r="L26"/>
  <c r="L19"/>
  <c r="N26"/>
  <c r="N19"/>
  <c r="Q26"/>
  <c r="Q19"/>
  <c r="N12"/>
  <c r="O26"/>
  <c r="O19"/>
  <c r="Q12"/>
  <c r="R26"/>
  <c r="K26"/>
  <c r="J16"/>
  <c r="N16" s="1"/>
  <c r="M29"/>
  <c r="P16"/>
  <c r="I16"/>
  <c r="H29"/>
  <c r="I29" s="1"/>
  <c r="I26"/>
  <c r="I19"/>
  <c r="N20" i="1"/>
  <c r="N23"/>
  <c r="N24"/>
  <c r="Q19"/>
  <c r="Q23"/>
  <c r="Q24"/>
  <c r="Q25"/>
  <c r="P26"/>
  <c r="P27"/>
  <c r="N19"/>
  <c r="N25"/>
  <c r="M26"/>
  <c r="M27"/>
  <c r="O16" i="4" l="1"/>
  <c r="L16"/>
  <c r="K16"/>
  <c r="Q16"/>
  <c r="R16"/>
  <c r="P29"/>
  <c r="J29"/>
  <c r="O29" s="1"/>
  <c r="M20" i="1"/>
  <c r="J23"/>
  <c r="J20"/>
  <c r="K20"/>
  <c r="Q29" i="4" l="1"/>
  <c r="R29"/>
  <c r="N29"/>
  <c r="L29"/>
  <c r="K29"/>
  <c r="P25" i="1"/>
  <c r="M25"/>
  <c r="J25"/>
  <c r="K25"/>
  <c r="O28"/>
  <c r="L28"/>
  <c r="I28"/>
  <c r="G28"/>
  <c r="P23"/>
  <c r="P13"/>
  <c r="N28" l="1"/>
  <c r="K28"/>
  <c r="M23"/>
  <c r="K23"/>
  <c r="K24"/>
  <c r="K19"/>
  <c r="J27"/>
  <c r="J26"/>
  <c r="Q18" l="1"/>
  <c r="N18"/>
  <c r="Q12"/>
  <c r="P12"/>
  <c r="N12"/>
  <c r="M12"/>
  <c r="K12"/>
  <c r="J12"/>
  <c r="M28"/>
  <c r="Q28"/>
  <c r="P19"/>
  <c r="M19"/>
  <c r="J19"/>
  <c r="P15"/>
  <c r="Q15"/>
  <c r="M15"/>
  <c r="N15"/>
  <c r="J15"/>
  <c r="K15"/>
  <c r="P14"/>
  <c r="Q14"/>
  <c r="M14"/>
  <c r="N14"/>
  <c r="J14"/>
  <c r="K14"/>
  <c r="Q13"/>
  <c r="M13"/>
  <c r="N13"/>
  <c r="J13"/>
  <c r="K13"/>
  <c r="Q9"/>
  <c r="Q10"/>
  <c r="Q11"/>
  <c r="Q16"/>
  <c r="Q17"/>
  <c r="P9"/>
  <c r="P10"/>
  <c r="P11"/>
  <c r="P16"/>
  <c r="P17"/>
  <c r="P18"/>
  <c r="P24"/>
  <c r="Q8"/>
  <c r="P8"/>
  <c r="N9"/>
  <c r="N10"/>
  <c r="N11"/>
  <c r="N16"/>
  <c r="N17"/>
  <c r="M9"/>
  <c r="M10"/>
  <c r="M11"/>
  <c r="M16"/>
  <c r="M17"/>
  <c r="M18"/>
  <c r="M24"/>
  <c r="N8"/>
  <c r="M8"/>
  <c r="J18"/>
  <c r="K18"/>
  <c r="J24"/>
  <c r="K17"/>
  <c r="K16"/>
  <c r="K11"/>
  <c r="K10"/>
  <c r="K8"/>
  <c r="K9"/>
  <c r="J9"/>
  <c r="J10"/>
  <c r="J11"/>
  <c r="J16"/>
  <c r="J17"/>
  <c r="J8"/>
  <c r="P28"/>
  <c r="J28" l="1"/>
</calcChain>
</file>

<file path=xl/sharedStrings.xml><?xml version="1.0" encoding="utf-8"?>
<sst xmlns="http://schemas.openxmlformats.org/spreadsheetml/2006/main" count="222" uniqueCount="71">
  <si>
    <t>тыс. рублей</t>
  </si>
  <si>
    <t>Общегосударственные вопросы</t>
  </si>
  <si>
    <t>Всего расходов</t>
  </si>
  <si>
    <t>Наименование расходов</t>
  </si>
  <si>
    <t>Мин</t>
  </si>
  <si>
    <t>Рз</t>
  </si>
  <si>
    <t>ПР</t>
  </si>
  <si>
    <t>ЦСР</t>
  </si>
  <si>
    <t>ВР</t>
  </si>
  <si>
    <t>01</t>
  </si>
  <si>
    <t>09</t>
  </si>
  <si>
    <t>13</t>
  </si>
  <si>
    <t>Здравоохранение</t>
  </si>
  <si>
    <t>Анализ распределения бюджетных ассигнований бюджета Территориального фонда обязательного медицинского страхования</t>
  </si>
  <si>
    <t>Темп роста, % (гр.8/гр.7)</t>
  </si>
  <si>
    <t xml:space="preserve">Другие общегосударственные вопросы </t>
  </si>
  <si>
    <t xml:space="preserve">Другие вопросы в области здравоохранения </t>
  </si>
  <si>
    <t>00</t>
  </si>
  <si>
    <t>Темп роста, % (гр.11/гр.8)</t>
  </si>
  <si>
    <t>Темп роста, % (гр.14/гр.11)</t>
  </si>
  <si>
    <t>100</t>
  </si>
  <si>
    <t>200</t>
  </si>
  <si>
    <t>Иные бюджетные ассигнования</t>
  </si>
  <si>
    <t>800</t>
  </si>
  <si>
    <t>Непрограммные расходы в сфере установленных функций Территориального фонда обязательного медицинского страхования Республики Хакасия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</si>
  <si>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</si>
  <si>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</si>
  <si>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</si>
  <si>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300</t>
  </si>
  <si>
    <t>Обеспечение функционирования органов управления Территориального фонда обязательного медицинского страхования Республики Хакасия</t>
  </si>
  <si>
    <t>Финансовое обеспечение организации обязательного медицинского страхования на территориях субъектов Российской Федерации</t>
  </si>
  <si>
    <t>Осуществление единовременных компенсационных выплат медицинским работникам</t>
  </si>
  <si>
    <t>Федеральный закон от 29 ноября 2010 года № 326-ФЗ "Об обязательном медицинском страховании в Российской Федерации"</t>
  </si>
  <si>
    <t xml:space="preserve">Межбюджетные трансферты </t>
  </si>
  <si>
    <t>500</t>
  </si>
  <si>
    <t>Иные межбюджетные трансферты</t>
  </si>
  <si>
    <t>81 0 00 00000</t>
  </si>
  <si>
    <t>81 1 00 00000</t>
  </si>
  <si>
    <t>81 1 00 50930</t>
  </si>
  <si>
    <t>81 2 00 00000</t>
  </si>
  <si>
    <t>81 2 00 50930</t>
  </si>
  <si>
    <t>Финансовое обеспечение мероприятий по организации дополнительного профессионального образования медработников по программам повышения квалификации, а также по приобретению и проведению ремонта медоборудования</t>
  </si>
  <si>
    <t>Проект бюджета на 2019 год</t>
  </si>
  <si>
    <t>81 2 00 15000</t>
  </si>
  <si>
    <r>
      <t>Отклонение (</t>
    </r>
    <r>
      <rPr>
        <sz val="10"/>
        <rFont val="Times New Roman"/>
        <family val="1"/>
        <charset val="204"/>
      </rPr>
      <t>гр.8-гр.7)</t>
    </r>
  </si>
  <si>
    <r>
      <t>Отклонение (</t>
    </r>
    <r>
      <rPr>
        <sz val="10"/>
        <rFont val="Times New Roman"/>
        <family val="1"/>
        <charset val="204"/>
      </rPr>
      <t>гр.11-гр.8)</t>
    </r>
  </si>
  <si>
    <r>
      <t>Отклонение (</t>
    </r>
    <r>
      <rPr>
        <sz val="10"/>
        <rFont val="Times New Roman"/>
        <family val="1"/>
        <charset val="204"/>
      </rPr>
      <t>гр.14-гр.11)</t>
    </r>
  </si>
  <si>
    <t xml:space="preserve">81 2 00 51360 </t>
  </si>
  <si>
    <t>81 2 00 51360</t>
  </si>
  <si>
    <t>х</t>
  </si>
  <si>
    <t>Проект бюджета на 2020 год</t>
  </si>
  <si>
    <t xml:space="preserve">Финансовое обеспечение оплаты стоимости медицинской помощи, оказанной лицам, застрахованным на территории других субъектов Российской Федерации  </t>
  </si>
  <si>
    <t>81 2 00 15050</t>
  </si>
  <si>
    <t>Приложение № 2 к заключению Контрольно-счетной палаты Республики Хакасия "О бюджете Территориального фонда обязательного медицинского страхования Республики Хакасия на 2019 год и на плановый период 2020 и 2021 годов"</t>
  </si>
  <si>
    <t xml:space="preserve"> Республики Хакасия на 2019 год и на плановый период 2020 и 2021 годов по разделам, подразделам, целевым статьям и видам расходов классификации расходов бюджета</t>
  </si>
  <si>
    <t>Бюджет на 2018 год</t>
  </si>
  <si>
    <t>Проект бюджета на 2021 год</t>
  </si>
  <si>
    <t>Исполнено на 01.10.2018 (%) (гр.8/гр.7)</t>
  </si>
  <si>
    <r>
      <t>Отклонение (</t>
    </r>
    <r>
      <rPr>
        <sz val="10"/>
        <rFont val="Times New Roman"/>
        <family val="1"/>
        <charset val="204"/>
      </rPr>
      <t>гр.10-гр.7)</t>
    </r>
  </si>
  <si>
    <t>Темп роста, % (гр.10/гр.7)</t>
  </si>
  <si>
    <r>
      <t>Отклонение (</t>
    </r>
    <r>
      <rPr>
        <sz val="10"/>
        <rFont val="Times New Roman"/>
        <family val="1"/>
        <charset val="204"/>
      </rPr>
      <t>гр.13-гр.10)</t>
    </r>
  </si>
  <si>
    <t>Темп роста, % (гр.13/гр.10)</t>
  </si>
  <si>
    <r>
      <t>Отклонение (</t>
    </r>
    <r>
      <rPr>
        <sz val="10"/>
        <rFont val="Times New Roman"/>
        <family val="1"/>
        <charset val="204"/>
      </rPr>
      <t>гр.16-гр.13)</t>
    </r>
  </si>
  <si>
    <t>Темп роста, % (гр.16/гр.13)</t>
  </si>
  <si>
    <t>Приложение № 2 к заключению Контрольно-счетной палаты Республики Хакасия "О бюджете Территориального фонда обязательного медицинского страхования Республики Хакасия на 2020 год и на плановый период 2021 и 2022 годов"</t>
  </si>
  <si>
    <t xml:space="preserve"> Республики Хакасия на 2020 год и на плановый период 2021 и 2022 годов по разделам, подразделам, целевым статьям и видам расходов классификации расходов бюджета</t>
  </si>
  <si>
    <t>Бюджет на 2019 год</t>
  </si>
  <si>
    <t>Проект бюджета на 2022 год</t>
  </si>
  <si>
    <t xml:space="preserve">Финансовое обеспечение организации обязательного медицинского страхования на территориях субъектов Российской Федерации (софинансирование расходов медицинских организаций на оплату труда врачей и среднего медицинского персонала)
 </t>
  </si>
  <si>
    <t>81 2 00 50932</t>
  </si>
  <si>
    <t>Исполнено на 01.10.2019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</si>
</sst>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 tint="4.9989318521683403E-2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10" fillId="0" borderId="3">
      <alignment horizontal="right"/>
    </xf>
  </cellStyleXfs>
  <cellXfs count="76">
    <xf numFmtId="0" fontId="0" fillId="0" borderId="0" xfId="0"/>
    <xf numFmtId="0" fontId="2" fillId="0" borderId="0" xfId="0" applyFont="1" applyAlignment="1">
      <alignment horizontal="center" vertical="justify"/>
    </xf>
    <xf numFmtId="0" fontId="0" fillId="0" borderId="0" xfId="0" applyBorder="1"/>
    <xf numFmtId="0" fontId="1" fillId="0" borderId="0" xfId="0" applyFont="1" applyAlignment="1">
      <alignment horizontal="right" vertical="justify"/>
    </xf>
    <xf numFmtId="0" fontId="0" fillId="0" borderId="0" xfId="0" applyFill="1"/>
    <xf numFmtId="164" fontId="0" fillId="0" borderId="0" xfId="0" applyNumberFormat="1"/>
    <xf numFmtId="0" fontId="4" fillId="0" borderId="0" xfId="0" applyNumberFormat="1" applyFont="1" applyAlignment="1">
      <alignment horizontal="left" vertical="justify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64" fontId="4" fillId="0" borderId="1" xfId="0" applyNumberFormat="1" applyFont="1" applyBorder="1"/>
    <xf numFmtId="164" fontId="7" fillId="0" borderId="1" xfId="0" applyNumberFormat="1" applyFont="1" applyBorder="1"/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/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/>
    </xf>
    <xf numFmtId="49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164" fontId="15" fillId="2" borderId="1" xfId="0" applyNumberFormat="1" applyFont="1" applyFill="1" applyBorder="1" applyAlignment="1">
      <alignment horizontal="right" wrapText="1"/>
    </xf>
    <xf numFmtId="0" fontId="4" fillId="0" borderId="0" xfId="0" applyFont="1"/>
    <xf numFmtId="164" fontId="7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" fontId="7" fillId="0" borderId="1" xfId="0" applyNumberFormat="1" applyFont="1" applyBorder="1"/>
    <xf numFmtId="4" fontId="4" fillId="0" borderId="1" xfId="0" applyNumberFormat="1" applyFont="1" applyBorder="1"/>
    <xf numFmtId="164" fontId="14" fillId="0" borderId="1" xfId="1" applyNumberFormat="1" applyFont="1" applyBorder="1">
      <alignment horizontal="right"/>
    </xf>
    <xf numFmtId="164" fontId="13" fillId="0" borderId="1" xfId="1" applyNumberFormat="1" applyFont="1" applyBorder="1">
      <alignment horizontal="right"/>
    </xf>
    <xf numFmtId="0" fontId="2" fillId="0" borderId="1" xfId="0" applyFont="1" applyBorder="1" applyAlignment="1">
      <alignment horizontal="center" vertical="justify"/>
    </xf>
    <xf numFmtId="0" fontId="1" fillId="0" borderId="1" xfId="0" applyFont="1" applyBorder="1" applyAlignment="1">
      <alignment horizontal="right" vertical="justify"/>
    </xf>
    <xf numFmtId="0" fontId="0" fillId="0" borderId="1" xfId="0" applyBorder="1"/>
    <xf numFmtId="164" fontId="13" fillId="0" borderId="1" xfId="1" applyNumberFormat="1" applyFont="1" applyFill="1" applyBorder="1">
      <alignment horizontal="right"/>
    </xf>
    <xf numFmtId="164" fontId="14" fillId="0" borderId="1" xfId="1" applyNumberFormat="1" applyFont="1" applyFill="1" applyBorder="1">
      <alignment horizontal="right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justify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right" vertical="justify" wrapText="1"/>
    </xf>
    <xf numFmtId="0" fontId="0" fillId="0" borderId="1" xfId="0" applyFont="1" applyBorder="1" applyAlignment="1">
      <alignment wrapText="1"/>
    </xf>
    <xf numFmtId="0" fontId="4" fillId="0" borderId="2" xfId="0" applyFont="1" applyBorder="1" applyAlignment="1">
      <alignment horizontal="right" vertical="justify" wrapText="1"/>
    </xf>
    <xf numFmtId="0" fontId="0" fillId="0" borderId="2" xfId="0" applyFont="1" applyBorder="1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wrapText="1"/>
    </xf>
  </cellXfs>
  <cellStyles count="2">
    <cellStyle name="xl10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2"/>
  <sheetViews>
    <sheetView tabSelected="1" view="pageLayout" zoomScale="90" zoomScaleNormal="100" zoomScalePageLayoutView="90" workbookViewId="0">
      <selection activeCell="S24" sqref="S24"/>
    </sheetView>
  </sheetViews>
  <sheetFormatPr defaultRowHeight="12.75"/>
  <cols>
    <col min="1" max="1" width="37" customWidth="1"/>
    <col min="2" max="3" width="6.7109375" customWidth="1"/>
    <col min="4" max="4" width="6.28515625" customWidth="1"/>
    <col min="5" max="5" width="9" customWidth="1"/>
    <col min="6" max="6" width="5.5703125" customWidth="1"/>
    <col min="7" max="8" width="11.85546875" customWidth="1"/>
    <col min="9" max="9" width="10" customWidth="1"/>
    <col min="10" max="10" width="12" customWidth="1"/>
    <col min="11" max="11" width="12.28515625" customWidth="1"/>
    <col min="12" max="12" width="10.85546875" customWidth="1"/>
    <col min="13" max="13" width="12.140625" customWidth="1"/>
    <col min="14" max="14" width="12.28515625" customWidth="1"/>
    <col min="15" max="15" width="10.5703125" customWidth="1"/>
    <col min="16" max="16" width="11.7109375" customWidth="1"/>
    <col min="17" max="17" width="12.140625" customWidth="1"/>
    <col min="18" max="18" width="11.5703125" customWidth="1"/>
  </cols>
  <sheetData>
    <row r="1" spans="1:18" ht="52.5" customHeight="1">
      <c r="G1" s="6"/>
      <c r="H1" s="6"/>
      <c r="I1" s="6"/>
      <c r="J1" s="6"/>
      <c r="K1" s="6"/>
      <c r="L1" s="6"/>
      <c r="N1" s="67" t="s">
        <v>64</v>
      </c>
      <c r="O1" s="67"/>
      <c r="P1" s="67"/>
      <c r="Q1" s="67"/>
      <c r="R1" s="67"/>
    </row>
    <row r="2" spans="1:18" ht="15" customHeight="1"/>
    <row r="3" spans="1:18" ht="15" customHeight="1">
      <c r="A3" s="68" t="s">
        <v>13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5" customHeight="1">
      <c r="A4" s="68" t="s">
        <v>65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ht="1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3"/>
      <c r="M5" s="64"/>
      <c r="N5" s="64"/>
      <c r="O5" s="64"/>
      <c r="P5" s="64"/>
      <c r="Q5" s="70" t="s">
        <v>0</v>
      </c>
      <c r="R5" s="71"/>
    </row>
    <row r="6" spans="1:18" ht="48.75" customHeight="1">
      <c r="A6" s="41" t="s">
        <v>3</v>
      </c>
      <c r="B6" s="41" t="s">
        <v>4</v>
      </c>
      <c r="C6" s="41" t="s">
        <v>5</v>
      </c>
      <c r="D6" s="41" t="s">
        <v>6</v>
      </c>
      <c r="E6" s="41" t="s">
        <v>7</v>
      </c>
      <c r="F6" s="41" t="s">
        <v>8</v>
      </c>
      <c r="G6" s="42" t="s">
        <v>66</v>
      </c>
      <c r="H6" s="42" t="s">
        <v>70</v>
      </c>
      <c r="I6" s="42" t="s">
        <v>57</v>
      </c>
      <c r="J6" s="41" t="s">
        <v>50</v>
      </c>
      <c r="K6" s="41" t="s">
        <v>58</v>
      </c>
      <c r="L6" s="42" t="s">
        <v>59</v>
      </c>
      <c r="M6" s="41" t="s">
        <v>56</v>
      </c>
      <c r="N6" s="41" t="s">
        <v>60</v>
      </c>
      <c r="O6" s="42" t="s">
        <v>61</v>
      </c>
      <c r="P6" s="41" t="s">
        <v>67</v>
      </c>
      <c r="Q6" s="41" t="s">
        <v>62</v>
      </c>
      <c r="R6" s="42" t="s">
        <v>63</v>
      </c>
    </row>
    <row r="7" spans="1:18" s="4" customFormat="1" ht="15" customHeight="1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  <c r="R7" s="46">
        <v>18</v>
      </c>
    </row>
    <row r="8" spans="1:18" ht="15" customHeight="1">
      <c r="A8" s="39" t="s">
        <v>1</v>
      </c>
      <c r="B8" s="11">
        <v>395</v>
      </c>
      <c r="C8" s="12" t="s">
        <v>9</v>
      </c>
      <c r="D8" s="12" t="s">
        <v>17</v>
      </c>
      <c r="E8" s="13"/>
      <c r="F8" s="14"/>
      <c r="G8" s="61">
        <v>57988.800000000003</v>
      </c>
      <c r="H8" s="65">
        <v>35103.1</v>
      </c>
      <c r="I8" s="15">
        <f>(H8/G8)*100</f>
        <v>60.53427558425075</v>
      </c>
      <c r="J8" s="19">
        <v>60289</v>
      </c>
      <c r="K8" s="15">
        <f>J8-G8</f>
        <v>2300.1999999999971</v>
      </c>
      <c r="L8" s="15">
        <f>(J8/G8)*100</f>
        <v>103.96662803851777</v>
      </c>
      <c r="M8" s="19">
        <v>57218.7</v>
      </c>
      <c r="N8" s="19">
        <f>M8-J8</f>
        <v>-3070.3000000000029</v>
      </c>
      <c r="O8" s="19">
        <f>(M8/J8)*100</f>
        <v>94.907362868848381</v>
      </c>
      <c r="P8" s="19">
        <v>57881.7</v>
      </c>
      <c r="Q8" s="19">
        <f>P8-M8</f>
        <v>663</v>
      </c>
      <c r="R8" s="19">
        <f>(P8/M8)*100</f>
        <v>101.15871209936611</v>
      </c>
    </row>
    <row r="9" spans="1:18" s="38" customFormat="1" ht="15" customHeight="1">
      <c r="A9" s="16" t="s">
        <v>15</v>
      </c>
      <c r="B9" s="11">
        <v>395</v>
      </c>
      <c r="C9" s="12" t="s">
        <v>9</v>
      </c>
      <c r="D9" s="12" t="s">
        <v>11</v>
      </c>
      <c r="E9" s="13"/>
      <c r="F9" s="14"/>
      <c r="G9" s="61">
        <v>57988.800000000003</v>
      </c>
      <c r="H9" s="65">
        <v>35103.1</v>
      </c>
      <c r="I9" s="15">
        <f t="shared" ref="I9:I29" si="0">(H9/G9)*100</f>
        <v>60.53427558425075</v>
      </c>
      <c r="J9" s="19">
        <v>60289</v>
      </c>
      <c r="K9" s="15">
        <f t="shared" ref="K9:K29" si="1">J9-G9</f>
        <v>2300.1999999999971</v>
      </c>
      <c r="L9" s="15">
        <f t="shared" ref="L9:L29" si="2">(J9/G9)*100</f>
        <v>103.96662803851777</v>
      </c>
      <c r="M9" s="19">
        <v>57218.7</v>
      </c>
      <c r="N9" s="19">
        <f t="shared" ref="N9:N29" si="3">M9-J9</f>
        <v>-3070.3000000000029</v>
      </c>
      <c r="O9" s="19">
        <f t="shared" ref="O9:O29" si="4">(M9/J9)*100</f>
        <v>94.907362868848381</v>
      </c>
      <c r="P9" s="19">
        <v>57881.7</v>
      </c>
      <c r="Q9" s="19">
        <f t="shared" ref="Q9:Q29" si="5">P9-M9</f>
        <v>663</v>
      </c>
      <c r="R9" s="19">
        <f t="shared" ref="R9:R29" si="6">(P9/M9)*100</f>
        <v>101.15871209936611</v>
      </c>
    </row>
    <row r="10" spans="1:18" ht="54" customHeight="1">
      <c r="A10" s="17" t="s">
        <v>24</v>
      </c>
      <c r="B10" s="7">
        <v>395</v>
      </c>
      <c r="C10" s="8" t="s">
        <v>9</v>
      </c>
      <c r="D10" s="8" t="s">
        <v>11</v>
      </c>
      <c r="E10" s="35" t="s">
        <v>36</v>
      </c>
      <c r="F10" s="9"/>
      <c r="G10" s="60">
        <v>57988.800000000003</v>
      </c>
      <c r="H10" s="66">
        <v>35103.1</v>
      </c>
      <c r="I10" s="49">
        <f t="shared" si="0"/>
        <v>60.53427558425075</v>
      </c>
      <c r="J10" s="18">
        <v>60289</v>
      </c>
      <c r="K10" s="10">
        <f t="shared" si="1"/>
        <v>2300.1999999999971</v>
      </c>
      <c r="L10" s="10">
        <f t="shared" si="2"/>
        <v>103.96662803851777</v>
      </c>
      <c r="M10" s="18">
        <v>57218.7</v>
      </c>
      <c r="N10" s="18">
        <f t="shared" si="3"/>
        <v>-3070.3000000000029</v>
      </c>
      <c r="O10" s="18">
        <f t="shared" si="4"/>
        <v>94.907362868848381</v>
      </c>
      <c r="P10" s="18">
        <v>57881.7</v>
      </c>
      <c r="Q10" s="18">
        <f t="shared" si="5"/>
        <v>663</v>
      </c>
      <c r="R10" s="18">
        <f t="shared" si="6"/>
        <v>101.15871209936611</v>
      </c>
    </row>
    <row r="11" spans="1:18" ht="53.25" customHeight="1">
      <c r="A11" s="17" t="s">
        <v>29</v>
      </c>
      <c r="B11" s="7">
        <v>395</v>
      </c>
      <c r="C11" s="8" t="s">
        <v>9</v>
      </c>
      <c r="D11" s="8" t="s">
        <v>11</v>
      </c>
      <c r="E11" s="35" t="s">
        <v>37</v>
      </c>
      <c r="F11" s="9"/>
      <c r="G11" s="60">
        <v>57988.800000000003</v>
      </c>
      <c r="H11" s="66">
        <v>35103.1</v>
      </c>
      <c r="I11" s="49">
        <f t="shared" si="0"/>
        <v>60.53427558425075</v>
      </c>
      <c r="J11" s="18">
        <v>60289</v>
      </c>
      <c r="K11" s="10">
        <f t="shared" si="1"/>
        <v>2300.1999999999971</v>
      </c>
      <c r="L11" s="10">
        <f t="shared" si="2"/>
        <v>103.96662803851777</v>
      </c>
      <c r="M11" s="18">
        <v>57218.7</v>
      </c>
      <c r="N11" s="18">
        <f t="shared" si="3"/>
        <v>-3070.3000000000029</v>
      </c>
      <c r="O11" s="18">
        <f t="shared" si="4"/>
        <v>94.907362868848381</v>
      </c>
      <c r="P11" s="18">
        <v>57881.7</v>
      </c>
      <c r="Q11" s="18">
        <f t="shared" si="5"/>
        <v>663</v>
      </c>
      <c r="R11" s="18">
        <f t="shared" si="6"/>
        <v>101.15871209936611</v>
      </c>
    </row>
    <row r="12" spans="1:18" ht="50.25" customHeight="1">
      <c r="A12" s="17" t="s">
        <v>30</v>
      </c>
      <c r="B12" s="7">
        <v>395</v>
      </c>
      <c r="C12" s="8" t="s">
        <v>9</v>
      </c>
      <c r="D12" s="8" t="s">
        <v>11</v>
      </c>
      <c r="E12" s="35" t="s">
        <v>38</v>
      </c>
      <c r="F12" s="9"/>
      <c r="G12" s="60">
        <v>57988.800000000003</v>
      </c>
      <c r="H12" s="66">
        <v>35103.1</v>
      </c>
      <c r="I12" s="49">
        <f t="shared" si="0"/>
        <v>60.53427558425075</v>
      </c>
      <c r="J12" s="18">
        <v>60289</v>
      </c>
      <c r="K12" s="10">
        <f t="shared" si="1"/>
        <v>2300.1999999999971</v>
      </c>
      <c r="L12" s="10">
        <f t="shared" si="2"/>
        <v>103.96662803851777</v>
      </c>
      <c r="M12" s="18">
        <v>57218.7</v>
      </c>
      <c r="N12" s="18">
        <f t="shared" si="3"/>
        <v>-3070.3000000000029</v>
      </c>
      <c r="O12" s="18">
        <f t="shared" si="4"/>
        <v>94.907362868848381</v>
      </c>
      <c r="P12" s="18">
        <v>57881.7</v>
      </c>
      <c r="Q12" s="18">
        <f t="shared" si="5"/>
        <v>663</v>
      </c>
      <c r="R12" s="18">
        <f t="shared" si="6"/>
        <v>101.15871209936611</v>
      </c>
    </row>
    <row r="13" spans="1:18" ht="79.5" customHeight="1">
      <c r="A13" s="17" t="s">
        <v>25</v>
      </c>
      <c r="B13" s="7">
        <v>395</v>
      </c>
      <c r="C13" s="8" t="s">
        <v>9</v>
      </c>
      <c r="D13" s="8" t="s">
        <v>11</v>
      </c>
      <c r="E13" s="35" t="s">
        <v>38</v>
      </c>
      <c r="F13" s="9" t="s">
        <v>20</v>
      </c>
      <c r="G13" s="60">
        <v>41531</v>
      </c>
      <c r="H13" s="66">
        <v>28388.2</v>
      </c>
      <c r="I13" s="49">
        <f t="shared" si="0"/>
        <v>68.354241410031051</v>
      </c>
      <c r="J13" s="18">
        <v>40854.300000000003</v>
      </c>
      <c r="K13" s="10">
        <f t="shared" si="1"/>
        <v>-676.69999999999709</v>
      </c>
      <c r="L13" s="10">
        <f t="shared" si="2"/>
        <v>98.370614721533329</v>
      </c>
      <c r="M13" s="18">
        <v>40854.300000000003</v>
      </c>
      <c r="N13" s="18">
        <f t="shared" si="3"/>
        <v>0</v>
      </c>
      <c r="O13" s="18">
        <f t="shared" si="4"/>
        <v>100</v>
      </c>
      <c r="P13" s="18">
        <v>40854.300000000003</v>
      </c>
      <c r="Q13" s="18">
        <f t="shared" si="5"/>
        <v>0</v>
      </c>
      <c r="R13" s="18">
        <f t="shared" si="6"/>
        <v>100</v>
      </c>
    </row>
    <row r="14" spans="1:18" ht="27.75" customHeight="1">
      <c r="A14" s="47" t="s">
        <v>26</v>
      </c>
      <c r="B14" s="7">
        <v>395</v>
      </c>
      <c r="C14" s="8" t="s">
        <v>9</v>
      </c>
      <c r="D14" s="8" t="s">
        <v>11</v>
      </c>
      <c r="E14" s="35" t="s">
        <v>38</v>
      </c>
      <c r="F14" s="9" t="s">
        <v>21</v>
      </c>
      <c r="G14" s="60">
        <v>16243.8</v>
      </c>
      <c r="H14" s="66">
        <v>6616.4</v>
      </c>
      <c r="I14" s="49">
        <f t="shared" si="0"/>
        <v>40.731848459104398</v>
      </c>
      <c r="J14" s="18">
        <v>19301.900000000001</v>
      </c>
      <c r="K14" s="10">
        <f t="shared" si="1"/>
        <v>3058.1000000000022</v>
      </c>
      <c r="L14" s="10">
        <f t="shared" si="2"/>
        <v>118.82625986530246</v>
      </c>
      <c r="M14" s="18">
        <v>16231.6</v>
      </c>
      <c r="N14" s="18">
        <f t="shared" si="3"/>
        <v>-3070.3000000000011</v>
      </c>
      <c r="O14" s="18">
        <f t="shared" si="4"/>
        <v>84.093275791502393</v>
      </c>
      <c r="P14" s="18">
        <v>16894.599999999999</v>
      </c>
      <c r="Q14" s="18">
        <f t="shared" si="5"/>
        <v>662.99999999999818</v>
      </c>
      <c r="R14" s="18">
        <f t="shared" si="6"/>
        <v>104.08462505236697</v>
      </c>
    </row>
    <row r="15" spans="1:18" ht="27.75" customHeight="1">
      <c r="A15" s="47" t="s">
        <v>22</v>
      </c>
      <c r="B15" s="20">
        <v>395</v>
      </c>
      <c r="C15" s="21" t="s">
        <v>9</v>
      </c>
      <c r="D15" s="21" t="s">
        <v>11</v>
      </c>
      <c r="E15" s="36" t="s">
        <v>38</v>
      </c>
      <c r="F15" s="22" t="s">
        <v>23</v>
      </c>
      <c r="G15" s="60">
        <v>214</v>
      </c>
      <c r="H15" s="23">
        <v>98.5</v>
      </c>
      <c r="I15" s="49">
        <f t="shared" si="0"/>
        <v>46.028037383177569</v>
      </c>
      <c r="J15" s="23">
        <v>132.80000000000001</v>
      </c>
      <c r="K15" s="10">
        <f t="shared" si="1"/>
        <v>-81.199999999999989</v>
      </c>
      <c r="L15" s="10">
        <f t="shared" si="2"/>
        <v>62.056074766355138</v>
      </c>
      <c r="M15" s="23">
        <v>132.80000000000001</v>
      </c>
      <c r="N15" s="18">
        <f t="shared" si="3"/>
        <v>0</v>
      </c>
      <c r="O15" s="18">
        <f t="shared" si="4"/>
        <v>100</v>
      </c>
      <c r="P15" s="23">
        <v>132.80000000000001</v>
      </c>
      <c r="Q15" s="18">
        <f t="shared" si="5"/>
        <v>0</v>
      </c>
      <c r="R15" s="18">
        <f t="shared" si="6"/>
        <v>100</v>
      </c>
    </row>
    <row r="16" spans="1:18" ht="15" customHeight="1">
      <c r="A16" s="40" t="s">
        <v>12</v>
      </c>
      <c r="B16" s="25">
        <v>395</v>
      </c>
      <c r="C16" s="26" t="s">
        <v>10</v>
      </c>
      <c r="D16" s="26" t="s">
        <v>17</v>
      </c>
      <c r="E16" s="27"/>
      <c r="F16" s="28"/>
      <c r="G16" s="61">
        <v>9601940.4000000004</v>
      </c>
      <c r="H16" s="65">
        <v>6576784.7000000002</v>
      </c>
      <c r="I16" s="15">
        <f t="shared" si="0"/>
        <v>68.494329541974665</v>
      </c>
      <c r="J16" s="29">
        <f>J19</f>
        <v>10247102.4</v>
      </c>
      <c r="K16" s="15">
        <f t="shared" si="1"/>
        <v>645162</v>
      </c>
      <c r="L16" s="15">
        <f t="shared" si="2"/>
        <v>106.71907940607505</v>
      </c>
      <c r="M16" s="29">
        <f>M19</f>
        <v>10818075.6</v>
      </c>
      <c r="N16" s="19">
        <f t="shared" si="3"/>
        <v>570973.19999999925</v>
      </c>
      <c r="O16" s="19">
        <f t="shared" si="4"/>
        <v>105.57204542037171</v>
      </c>
      <c r="P16" s="29">
        <f>P19</f>
        <v>11415189.9</v>
      </c>
      <c r="Q16" s="19">
        <f t="shared" si="5"/>
        <v>597114.30000000075</v>
      </c>
      <c r="R16" s="19">
        <f t="shared" si="6"/>
        <v>105.51959814368463</v>
      </c>
    </row>
    <row r="17" spans="1:21" ht="15" customHeight="1">
      <c r="A17" s="31" t="s">
        <v>16</v>
      </c>
      <c r="B17" s="25">
        <v>395</v>
      </c>
      <c r="C17" s="26" t="s">
        <v>10</v>
      </c>
      <c r="D17" s="26" t="s">
        <v>10</v>
      </c>
      <c r="E17" s="25"/>
      <c r="F17" s="28"/>
      <c r="G17" s="61">
        <v>9601940.4000000004</v>
      </c>
      <c r="H17" s="65">
        <v>6576784.7000000002</v>
      </c>
      <c r="I17" s="15">
        <f t="shared" si="0"/>
        <v>68.494329541974665</v>
      </c>
      <c r="J17" s="19">
        <v>10247102.4</v>
      </c>
      <c r="K17" s="15">
        <f t="shared" si="1"/>
        <v>645162</v>
      </c>
      <c r="L17" s="15">
        <f t="shared" si="2"/>
        <v>106.71907940607505</v>
      </c>
      <c r="M17" s="23">
        <v>10818075.6</v>
      </c>
      <c r="N17" s="19">
        <f t="shared" si="3"/>
        <v>570973.19999999925</v>
      </c>
      <c r="O17" s="19">
        <f t="shared" si="4"/>
        <v>105.57204542037171</v>
      </c>
      <c r="P17" s="29">
        <v>11415189.9</v>
      </c>
      <c r="Q17" s="19">
        <f t="shared" si="5"/>
        <v>597114.30000000075</v>
      </c>
      <c r="R17" s="19">
        <f t="shared" si="6"/>
        <v>105.51959814368463</v>
      </c>
    </row>
    <row r="18" spans="1:21" ht="54" customHeight="1">
      <c r="A18" s="17" t="s">
        <v>24</v>
      </c>
      <c r="B18" s="20">
        <v>395</v>
      </c>
      <c r="C18" s="21" t="s">
        <v>10</v>
      </c>
      <c r="D18" s="21" t="s">
        <v>10</v>
      </c>
      <c r="E18" s="36" t="s">
        <v>36</v>
      </c>
      <c r="F18" s="22"/>
      <c r="G18" s="60">
        <v>9601940.4000000004</v>
      </c>
      <c r="H18" s="66">
        <v>6576784.7000000002</v>
      </c>
      <c r="I18" s="49">
        <f t="shared" si="0"/>
        <v>68.494329541974665</v>
      </c>
      <c r="J18" s="18">
        <v>10247102.4</v>
      </c>
      <c r="K18" s="10">
        <f t="shared" si="1"/>
        <v>645162</v>
      </c>
      <c r="L18" s="10">
        <f t="shared" si="2"/>
        <v>106.71907940607505</v>
      </c>
      <c r="M18" s="23">
        <v>10818075.6</v>
      </c>
      <c r="N18" s="18">
        <f t="shared" si="3"/>
        <v>570973.19999999925</v>
      </c>
      <c r="O18" s="18">
        <f t="shared" si="4"/>
        <v>105.57204542037171</v>
      </c>
      <c r="P18" s="23">
        <v>11415189.9</v>
      </c>
      <c r="Q18" s="18">
        <f t="shared" si="5"/>
        <v>597114.30000000075</v>
      </c>
      <c r="R18" s="18">
        <f t="shared" si="6"/>
        <v>105.51959814368463</v>
      </c>
    </row>
    <row r="19" spans="1:21" ht="42.75" customHeight="1">
      <c r="A19" s="32" t="s">
        <v>32</v>
      </c>
      <c r="B19" s="33">
        <v>395</v>
      </c>
      <c r="C19" s="34" t="s">
        <v>10</v>
      </c>
      <c r="D19" s="34" t="s">
        <v>10</v>
      </c>
      <c r="E19" s="37" t="s">
        <v>39</v>
      </c>
      <c r="F19" s="22"/>
      <c r="G19" s="60">
        <v>9601940.4000000004</v>
      </c>
      <c r="H19" s="66">
        <v>6576784.7000000002</v>
      </c>
      <c r="I19" s="49">
        <f t="shared" si="0"/>
        <v>68.494329541974665</v>
      </c>
      <c r="J19" s="18">
        <v>10247102.4</v>
      </c>
      <c r="K19" s="10">
        <f t="shared" si="1"/>
        <v>645162</v>
      </c>
      <c r="L19" s="10">
        <f t="shared" si="2"/>
        <v>106.71907940607505</v>
      </c>
      <c r="M19" s="23">
        <v>10818075.6</v>
      </c>
      <c r="N19" s="18">
        <f t="shared" si="3"/>
        <v>570973.19999999925</v>
      </c>
      <c r="O19" s="18">
        <f t="shared" si="4"/>
        <v>105.57204542037171</v>
      </c>
      <c r="P19" s="23">
        <v>11415189.9</v>
      </c>
      <c r="Q19" s="18">
        <f t="shared" si="5"/>
        <v>597114.30000000075</v>
      </c>
      <c r="R19" s="18">
        <f t="shared" si="6"/>
        <v>105.51959814368463</v>
      </c>
      <c r="T19" s="55"/>
      <c r="U19" s="55"/>
    </row>
    <row r="20" spans="1:21" ht="80.25" customHeight="1">
      <c r="A20" s="31" t="s">
        <v>41</v>
      </c>
      <c r="B20" s="52">
        <v>395</v>
      </c>
      <c r="C20" s="51" t="s">
        <v>10</v>
      </c>
      <c r="D20" s="51" t="s">
        <v>10</v>
      </c>
      <c r="E20" s="52" t="s">
        <v>43</v>
      </c>
      <c r="F20" s="28"/>
      <c r="G20" s="61">
        <v>66362</v>
      </c>
      <c r="H20" s="29">
        <v>22686.400000000001</v>
      </c>
      <c r="I20" s="54">
        <f t="shared" si="0"/>
        <v>34.185829239625086</v>
      </c>
      <c r="J20" s="29">
        <v>72400</v>
      </c>
      <c r="K20" s="15">
        <f t="shared" si="1"/>
        <v>6038</v>
      </c>
      <c r="L20" s="15">
        <f t="shared" si="2"/>
        <v>109.09858051294417</v>
      </c>
      <c r="M20" s="30">
        <v>0</v>
      </c>
      <c r="N20" s="19">
        <f t="shared" si="3"/>
        <v>-72400</v>
      </c>
      <c r="O20" s="19">
        <f t="shared" si="4"/>
        <v>0</v>
      </c>
      <c r="P20" s="30">
        <v>0</v>
      </c>
      <c r="Q20" s="19">
        <f t="shared" si="5"/>
        <v>0</v>
      </c>
      <c r="R20" s="19">
        <v>0</v>
      </c>
    </row>
    <row r="21" spans="1:21" ht="30.75" customHeight="1">
      <c r="A21" s="48" t="s">
        <v>27</v>
      </c>
      <c r="B21" s="33">
        <v>395</v>
      </c>
      <c r="C21" s="34" t="s">
        <v>10</v>
      </c>
      <c r="D21" s="34" t="s">
        <v>10</v>
      </c>
      <c r="E21" s="33" t="s">
        <v>43</v>
      </c>
      <c r="F21" s="22" t="s">
        <v>28</v>
      </c>
      <c r="G21" s="60">
        <v>66362</v>
      </c>
      <c r="H21" s="23">
        <v>22686.400000000001</v>
      </c>
      <c r="I21" s="49">
        <f t="shared" ref="I21" si="7">(H21/G21)*100</f>
        <v>34.185829239625086</v>
      </c>
      <c r="J21" s="23">
        <v>72400</v>
      </c>
      <c r="K21" s="10">
        <f t="shared" ref="K21" si="8">J21-G21</f>
        <v>6038</v>
      </c>
      <c r="L21" s="10">
        <f t="shared" ref="L21" si="9">(J21/G21)*100</f>
        <v>109.09858051294417</v>
      </c>
      <c r="M21" s="24">
        <v>0</v>
      </c>
      <c r="N21" s="18">
        <f t="shared" ref="N21" si="10">M21-J21</f>
        <v>-72400</v>
      </c>
      <c r="O21" s="18">
        <f t="shared" ref="O21" si="11">(M21/J21)*100</f>
        <v>0</v>
      </c>
      <c r="P21" s="24">
        <v>0</v>
      </c>
      <c r="Q21" s="18">
        <f t="shared" ref="Q21" si="12">P21-M21</f>
        <v>0</v>
      </c>
      <c r="R21" s="18">
        <v>0</v>
      </c>
    </row>
    <row r="22" spans="1:21" ht="60.75" customHeight="1">
      <c r="A22" s="31" t="s">
        <v>51</v>
      </c>
      <c r="B22" s="52">
        <v>395</v>
      </c>
      <c r="C22" s="51" t="s">
        <v>10</v>
      </c>
      <c r="D22" s="51" t="s">
        <v>10</v>
      </c>
      <c r="E22" s="52" t="s">
        <v>52</v>
      </c>
      <c r="F22" s="28"/>
      <c r="G22" s="61">
        <v>343250</v>
      </c>
      <c r="H22" s="29">
        <v>212844</v>
      </c>
      <c r="I22" s="54">
        <f t="shared" si="0"/>
        <v>62.008448652585578</v>
      </c>
      <c r="J22" s="29">
        <v>356300</v>
      </c>
      <c r="K22" s="15">
        <f t="shared" si="1"/>
        <v>13050</v>
      </c>
      <c r="L22" s="15">
        <f t="shared" si="2"/>
        <v>103.80189366351055</v>
      </c>
      <c r="M22" s="58">
        <v>370550</v>
      </c>
      <c r="N22" s="19">
        <f t="shared" si="3"/>
        <v>14250</v>
      </c>
      <c r="O22" s="19">
        <f t="shared" si="4"/>
        <v>103.99943867527364</v>
      </c>
      <c r="P22" s="30">
        <v>385370</v>
      </c>
      <c r="Q22" s="19">
        <f t="shared" si="5"/>
        <v>14820</v>
      </c>
      <c r="R22" s="19">
        <f t="shared" si="6"/>
        <v>103.99946026177305</v>
      </c>
    </row>
    <row r="23" spans="1:21" ht="27.75" customHeight="1">
      <c r="A23" s="48" t="s">
        <v>27</v>
      </c>
      <c r="B23" s="33">
        <v>395</v>
      </c>
      <c r="C23" s="34" t="s">
        <v>10</v>
      </c>
      <c r="D23" s="34" t="s">
        <v>10</v>
      </c>
      <c r="E23" s="33" t="s">
        <v>52</v>
      </c>
      <c r="F23" s="22" t="s">
        <v>28</v>
      </c>
      <c r="G23" s="60">
        <v>343250</v>
      </c>
      <c r="H23" s="23">
        <v>212844</v>
      </c>
      <c r="I23" s="49">
        <f t="shared" si="0"/>
        <v>62.008448652585578</v>
      </c>
      <c r="J23" s="23">
        <v>356300</v>
      </c>
      <c r="K23" s="10">
        <f t="shared" si="1"/>
        <v>13050</v>
      </c>
      <c r="L23" s="10">
        <f t="shared" si="2"/>
        <v>103.80189366351055</v>
      </c>
      <c r="M23" s="59">
        <v>370550</v>
      </c>
      <c r="N23" s="18">
        <f t="shared" si="3"/>
        <v>14250</v>
      </c>
      <c r="O23" s="18">
        <f t="shared" si="4"/>
        <v>103.99943867527364</v>
      </c>
      <c r="P23" s="24">
        <v>385370</v>
      </c>
      <c r="Q23" s="18">
        <f t="shared" si="5"/>
        <v>14820</v>
      </c>
      <c r="R23" s="18">
        <f t="shared" si="6"/>
        <v>103.99946026177305</v>
      </c>
    </row>
    <row r="24" spans="1:21" ht="47.25" customHeight="1">
      <c r="A24" s="50" t="s">
        <v>68</v>
      </c>
      <c r="B24" s="52">
        <v>395</v>
      </c>
      <c r="C24" s="51" t="s">
        <v>10</v>
      </c>
      <c r="D24" s="51" t="s">
        <v>10</v>
      </c>
      <c r="E24" s="52" t="s">
        <v>69</v>
      </c>
      <c r="F24" s="28"/>
      <c r="G24" s="61">
        <v>54574.400000000001</v>
      </c>
      <c r="H24" s="29">
        <v>5880.9</v>
      </c>
      <c r="I24" s="54">
        <f t="shared" si="0"/>
        <v>10.775931572312292</v>
      </c>
      <c r="J24" s="19">
        <v>153790.6</v>
      </c>
      <c r="K24" s="15">
        <f t="shared" si="1"/>
        <v>99216.200000000012</v>
      </c>
      <c r="L24" s="10">
        <f t="shared" si="2"/>
        <v>281.79989152423116</v>
      </c>
      <c r="M24" s="19">
        <v>223568.1</v>
      </c>
      <c r="N24" s="19">
        <f t="shared" si="3"/>
        <v>69777.5</v>
      </c>
      <c r="O24" s="19">
        <f t="shared" si="4"/>
        <v>145.37175874208177</v>
      </c>
      <c r="P24" s="30">
        <v>0</v>
      </c>
      <c r="Q24" s="19">
        <f t="shared" si="5"/>
        <v>-223568.1</v>
      </c>
      <c r="R24" s="56" t="s">
        <v>49</v>
      </c>
    </row>
    <row r="25" spans="1:21" ht="27.75" customHeight="1">
      <c r="A25" s="53" t="s">
        <v>27</v>
      </c>
      <c r="B25" s="33">
        <v>395</v>
      </c>
      <c r="C25" s="34" t="s">
        <v>10</v>
      </c>
      <c r="D25" s="34" t="s">
        <v>10</v>
      </c>
      <c r="E25" s="33" t="s">
        <v>69</v>
      </c>
      <c r="F25" s="22" t="s">
        <v>28</v>
      </c>
      <c r="G25" s="60">
        <v>54574.400000000001</v>
      </c>
      <c r="H25" s="23">
        <v>5880.9</v>
      </c>
      <c r="I25" s="49">
        <f t="shared" si="0"/>
        <v>10.775931572312292</v>
      </c>
      <c r="J25" s="18">
        <v>153790.6</v>
      </c>
      <c r="K25" s="10">
        <f t="shared" si="1"/>
        <v>99216.200000000012</v>
      </c>
      <c r="L25" s="10">
        <f t="shared" si="2"/>
        <v>281.79989152423116</v>
      </c>
      <c r="M25" s="18">
        <v>223568.1</v>
      </c>
      <c r="N25" s="18">
        <f t="shared" si="3"/>
        <v>69777.5</v>
      </c>
      <c r="O25" s="18">
        <f t="shared" si="4"/>
        <v>145.37175874208177</v>
      </c>
      <c r="P25" s="24">
        <v>0</v>
      </c>
      <c r="Q25" s="18">
        <f t="shared" si="5"/>
        <v>-223568.1</v>
      </c>
      <c r="R25" s="57" t="s">
        <v>49</v>
      </c>
    </row>
    <row r="26" spans="1:21" ht="51" customHeight="1">
      <c r="A26" s="16" t="s">
        <v>30</v>
      </c>
      <c r="B26" s="52">
        <v>395</v>
      </c>
      <c r="C26" s="51" t="s">
        <v>10</v>
      </c>
      <c r="D26" s="51" t="s">
        <v>10</v>
      </c>
      <c r="E26" s="52" t="s">
        <v>40</v>
      </c>
      <c r="F26" s="28"/>
      <c r="G26" s="29">
        <f>SUM(G27+G28)</f>
        <v>9137754</v>
      </c>
      <c r="H26" s="29">
        <f>SUM(H27+H28)</f>
        <v>6335373.4000000004</v>
      </c>
      <c r="I26" s="54">
        <f t="shared" si="0"/>
        <v>69.331844564867922</v>
      </c>
      <c r="J26" s="29">
        <f>SUM(J27+J28)</f>
        <v>9664611.8000000007</v>
      </c>
      <c r="K26" s="15">
        <f t="shared" si="1"/>
        <v>526857.80000000075</v>
      </c>
      <c r="L26" s="15">
        <f t="shared" si="2"/>
        <v>105.76572536314724</v>
      </c>
      <c r="M26" s="29">
        <f>SUM(M27+M28)</f>
        <v>10223957.5</v>
      </c>
      <c r="N26" s="19">
        <f t="shared" si="3"/>
        <v>559345.69999999925</v>
      </c>
      <c r="O26" s="19">
        <f t="shared" si="4"/>
        <v>105.78756510427041</v>
      </c>
      <c r="P26" s="29">
        <f>SUM(P27+P28)</f>
        <v>11029819.9</v>
      </c>
      <c r="Q26" s="19">
        <f t="shared" si="5"/>
        <v>805862.40000000037</v>
      </c>
      <c r="R26" s="19">
        <f t="shared" si="6"/>
        <v>107.88209849268252</v>
      </c>
    </row>
    <row r="27" spans="1:21" ht="27.75" customHeight="1">
      <c r="A27" s="48" t="s">
        <v>27</v>
      </c>
      <c r="B27" s="33">
        <v>395</v>
      </c>
      <c r="C27" s="34" t="s">
        <v>10</v>
      </c>
      <c r="D27" s="34" t="s">
        <v>10</v>
      </c>
      <c r="E27" s="37" t="s">
        <v>40</v>
      </c>
      <c r="F27" s="22" t="s">
        <v>28</v>
      </c>
      <c r="G27" s="23">
        <v>8617754</v>
      </c>
      <c r="H27" s="23">
        <v>5951455.7000000002</v>
      </c>
      <c r="I27" s="49">
        <f t="shared" si="0"/>
        <v>69.060403673625402</v>
      </c>
      <c r="J27" s="59">
        <v>9125451.8000000007</v>
      </c>
      <c r="K27" s="10">
        <f t="shared" si="1"/>
        <v>507697.80000000075</v>
      </c>
      <c r="L27" s="10">
        <f t="shared" si="2"/>
        <v>105.89130067996837</v>
      </c>
      <c r="M27" s="24">
        <v>9662607.5</v>
      </c>
      <c r="N27" s="18">
        <f t="shared" si="3"/>
        <v>537155.69999999925</v>
      </c>
      <c r="O27" s="18">
        <f t="shared" si="4"/>
        <v>105.88634636150289</v>
      </c>
      <c r="P27" s="24">
        <v>10446019.9</v>
      </c>
      <c r="Q27" s="18">
        <f t="shared" si="5"/>
        <v>783412.40000000037</v>
      </c>
      <c r="R27" s="18">
        <f t="shared" si="6"/>
        <v>108.10767072966587</v>
      </c>
      <c r="T27" s="55"/>
    </row>
    <row r="28" spans="1:21" ht="24" customHeight="1">
      <c r="A28" s="48" t="s">
        <v>33</v>
      </c>
      <c r="B28" s="33">
        <v>395</v>
      </c>
      <c r="C28" s="34" t="s">
        <v>10</v>
      </c>
      <c r="D28" s="34" t="s">
        <v>10</v>
      </c>
      <c r="E28" s="37" t="s">
        <v>40</v>
      </c>
      <c r="F28" s="22" t="s">
        <v>34</v>
      </c>
      <c r="G28" s="23">
        <v>520000</v>
      </c>
      <c r="H28" s="23">
        <v>383917.7</v>
      </c>
      <c r="I28" s="49">
        <f t="shared" si="0"/>
        <v>73.830326923076925</v>
      </c>
      <c r="J28" s="18">
        <v>539160</v>
      </c>
      <c r="K28" s="10">
        <f t="shared" si="1"/>
        <v>19160</v>
      </c>
      <c r="L28" s="10">
        <f t="shared" si="2"/>
        <v>103.68461538461537</v>
      </c>
      <c r="M28" s="18">
        <v>561350</v>
      </c>
      <c r="N28" s="18">
        <f t="shared" si="3"/>
        <v>22190</v>
      </c>
      <c r="O28" s="18">
        <f t="shared" si="4"/>
        <v>104.11566139921359</v>
      </c>
      <c r="P28" s="24">
        <v>583800</v>
      </c>
      <c r="Q28" s="18">
        <f t="shared" si="5"/>
        <v>22450</v>
      </c>
      <c r="R28" s="18">
        <f t="shared" si="6"/>
        <v>103.99928743208338</v>
      </c>
    </row>
    <row r="29" spans="1:21" ht="15" customHeight="1">
      <c r="A29" s="16" t="s">
        <v>2</v>
      </c>
      <c r="B29" s="11"/>
      <c r="C29" s="12"/>
      <c r="D29" s="12"/>
      <c r="E29" s="11"/>
      <c r="F29" s="13"/>
      <c r="G29" s="15">
        <f>G8+G16</f>
        <v>9659929.2000000011</v>
      </c>
      <c r="H29" s="15">
        <f>H8+H16</f>
        <v>6611887.7999999998</v>
      </c>
      <c r="I29" s="15">
        <f t="shared" si="0"/>
        <v>68.446545136169306</v>
      </c>
      <c r="J29" s="15">
        <f>J8+J16</f>
        <v>10307391.4</v>
      </c>
      <c r="K29" s="15">
        <f t="shared" si="1"/>
        <v>647462.19999999925</v>
      </c>
      <c r="L29" s="15">
        <f t="shared" si="2"/>
        <v>106.70255637070301</v>
      </c>
      <c r="M29" s="15">
        <f>M8+M16</f>
        <v>10875294.299999999</v>
      </c>
      <c r="N29" s="19">
        <f t="shared" si="3"/>
        <v>567902.89999999851</v>
      </c>
      <c r="O29" s="19">
        <f t="shared" si="4"/>
        <v>105.50966658741608</v>
      </c>
      <c r="P29" s="15">
        <f>P8+P16</f>
        <v>11473071.6</v>
      </c>
      <c r="Q29" s="19">
        <f t="shared" si="5"/>
        <v>597777.30000000075</v>
      </c>
      <c r="R29" s="19">
        <f t="shared" si="6"/>
        <v>105.49665400779087</v>
      </c>
    </row>
    <row r="30" spans="1:21">
      <c r="L30" s="5"/>
      <c r="M30" s="5"/>
      <c r="N30" s="5"/>
      <c r="O30" s="5"/>
      <c r="P30" s="5"/>
      <c r="Q30" s="5"/>
    </row>
    <row r="31" spans="1:21"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1:21"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</sheetData>
  <mergeCells count="4">
    <mergeCell ref="N1:R1"/>
    <mergeCell ref="A3:R3"/>
    <mergeCell ref="A4:R4"/>
    <mergeCell ref="Q5:R5"/>
  </mergeCells>
  <pageMargins left="0.27559055118110237" right="0.19685039370078741" top="0.70866141732283472" bottom="0.19685039370078741" header="0.31496062992125984" footer="0.39370078740157483"/>
  <pageSetup paperSize="9" scale="69" firstPageNumber="18" fitToHeight="2" orientation="landscape" useFirstPageNumber="1" r:id="rId1"/>
  <headerFooter alignWithMargins="0">
    <oddHeader>&amp;C&amp;P</oddHead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showWhiteSpace="0" zoomScaleNormal="100" zoomScalePageLayoutView="85" workbookViewId="0">
      <selection activeCell="H6" sqref="H6"/>
    </sheetView>
  </sheetViews>
  <sheetFormatPr defaultRowHeight="12.75"/>
  <cols>
    <col min="1" max="1" width="37" customWidth="1"/>
    <col min="2" max="3" width="6.7109375" customWidth="1"/>
    <col min="4" max="4" width="6.28515625" customWidth="1"/>
    <col min="5" max="5" width="9" customWidth="1"/>
    <col min="6" max="6" width="5.5703125" customWidth="1"/>
    <col min="7" max="8" width="11.85546875" customWidth="1"/>
    <col min="9" max="9" width="12" customWidth="1"/>
    <col min="10" max="10" width="12.28515625" customWidth="1"/>
    <col min="11" max="11" width="10.85546875" customWidth="1"/>
    <col min="12" max="12" width="12.140625" customWidth="1"/>
    <col min="13" max="13" width="12.28515625" customWidth="1"/>
    <col min="14" max="14" width="10.5703125" customWidth="1"/>
    <col min="15" max="15" width="11.7109375" customWidth="1"/>
    <col min="16" max="16" width="12.140625" customWidth="1"/>
    <col min="17" max="17" width="11.5703125" customWidth="1"/>
  </cols>
  <sheetData>
    <row r="1" spans="1:17" ht="52.5" customHeight="1">
      <c r="G1" s="6"/>
      <c r="H1" s="6"/>
      <c r="I1" s="6"/>
      <c r="J1" s="6"/>
      <c r="K1" s="6"/>
      <c r="M1" s="67" t="s">
        <v>53</v>
      </c>
      <c r="N1" s="67"/>
      <c r="O1" s="67"/>
      <c r="P1" s="67"/>
      <c r="Q1" s="67"/>
    </row>
    <row r="2" spans="1:17" ht="15" customHeight="1"/>
    <row r="3" spans="1:17" ht="15" customHeight="1">
      <c r="A3" s="74" t="s">
        <v>13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5" customHeight="1">
      <c r="A4" s="74" t="s">
        <v>54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3"/>
      <c r="P5" s="72" t="s">
        <v>0</v>
      </c>
      <c r="Q5" s="73"/>
    </row>
    <row r="6" spans="1:17" ht="48.75" customHeight="1">
      <c r="A6" s="41" t="s">
        <v>3</v>
      </c>
      <c r="B6" s="41" t="s">
        <v>4</v>
      </c>
      <c r="C6" s="41" t="s">
        <v>5</v>
      </c>
      <c r="D6" s="41" t="s">
        <v>6</v>
      </c>
      <c r="E6" s="41" t="s">
        <v>7</v>
      </c>
      <c r="F6" s="41" t="s">
        <v>8</v>
      </c>
      <c r="G6" s="42" t="s">
        <v>55</v>
      </c>
      <c r="H6" s="42"/>
      <c r="I6" s="41" t="s">
        <v>42</v>
      </c>
      <c r="J6" s="41" t="s">
        <v>44</v>
      </c>
      <c r="K6" s="42" t="s">
        <v>14</v>
      </c>
      <c r="L6" s="41" t="s">
        <v>50</v>
      </c>
      <c r="M6" s="41" t="s">
        <v>45</v>
      </c>
      <c r="N6" s="42" t="s">
        <v>18</v>
      </c>
      <c r="O6" s="41" t="s">
        <v>56</v>
      </c>
      <c r="P6" s="41" t="s">
        <v>46</v>
      </c>
      <c r="Q6" s="42" t="s">
        <v>19</v>
      </c>
    </row>
    <row r="7" spans="1:17" s="4" customFormat="1" ht="15" customHeight="1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/>
      <c r="I7" s="45">
        <v>8</v>
      </c>
      <c r="J7" s="45">
        <v>9</v>
      </c>
      <c r="K7" s="45">
        <v>10</v>
      </c>
      <c r="L7" s="46">
        <v>11</v>
      </c>
      <c r="M7" s="46">
        <v>12</v>
      </c>
      <c r="N7" s="46">
        <v>13</v>
      </c>
      <c r="O7" s="46">
        <v>14</v>
      </c>
      <c r="P7" s="46">
        <v>15</v>
      </c>
      <c r="Q7" s="46">
        <v>16</v>
      </c>
    </row>
    <row r="8" spans="1:17" ht="15" customHeight="1">
      <c r="A8" s="39" t="s">
        <v>1</v>
      </c>
      <c r="B8" s="11">
        <v>395</v>
      </c>
      <c r="C8" s="12" t="s">
        <v>9</v>
      </c>
      <c r="D8" s="12" t="s">
        <v>17</v>
      </c>
      <c r="E8" s="13"/>
      <c r="F8" s="14"/>
      <c r="G8" s="15">
        <v>54116.7</v>
      </c>
      <c r="H8" s="15"/>
      <c r="I8" s="15">
        <v>58246.1</v>
      </c>
      <c r="J8" s="15">
        <f>I8-G8</f>
        <v>4129.4000000000015</v>
      </c>
      <c r="K8" s="15">
        <f t="shared" ref="K8:K16" si="0">I8/G8*100</f>
        <v>107.63054657804338</v>
      </c>
      <c r="L8" s="15">
        <v>58246.1</v>
      </c>
      <c r="M8" s="19">
        <f>L8-I8</f>
        <v>0</v>
      </c>
      <c r="N8" s="19">
        <f t="shared" ref="N8:N16" si="1">L8/I8*100</f>
        <v>100</v>
      </c>
      <c r="O8" s="15">
        <v>58246.1</v>
      </c>
      <c r="P8" s="19">
        <f>O8-L8</f>
        <v>0</v>
      </c>
      <c r="Q8" s="19">
        <f t="shared" ref="Q8:Q16" si="2">O8/L8*100</f>
        <v>100</v>
      </c>
    </row>
    <row r="9" spans="1:17" s="38" customFormat="1" ht="15" customHeight="1">
      <c r="A9" s="16" t="s">
        <v>15</v>
      </c>
      <c r="B9" s="11">
        <v>395</v>
      </c>
      <c r="C9" s="12" t="s">
        <v>9</v>
      </c>
      <c r="D9" s="12" t="s">
        <v>11</v>
      </c>
      <c r="E9" s="13"/>
      <c r="F9" s="14"/>
      <c r="G9" s="15">
        <v>54116.7</v>
      </c>
      <c r="H9" s="15"/>
      <c r="I9" s="15">
        <v>58246.1</v>
      </c>
      <c r="J9" s="15">
        <f t="shared" ref="J9:J28" si="3">I9-G9</f>
        <v>4129.4000000000015</v>
      </c>
      <c r="K9" s="15">
        <f t="shared" si="0"/>
        <v>107.63054657804338</v>
      </c>
      <c r="L9" s="15">
        <v>58246.1</v>
      </c>
      <c r="M9" s="19">
        <f t="shared" ref="M9:M28" si="4">L9-I9</f>
        <v>0</v>
      </c>
      <c r="N9" s="19">
        <f t="shared" si="1"/>
        <v>100</v>
      </c>
      <c r="O9" s="15">
        <v>58246.1</v>
      </c>
      <c r="P9" s="19">
        <f t="shared" ref="P9:P28" si="5">O9-L9</f>
        <v>0</v>
      </c>
      <c r="Q9" s="19">
        <f t="shared" si="2"/>
        <v>100</v>
      </c>
    </row>
    <row r="10" spans="1:17" ht="54" customHeight="1">
      <c r="A10" s="17" t="s">
        <v>24</v>
      </c>
      <c r="B10" s="7">
        <v>395</v>
      </c>
      <c r="C10" s="8" t="s">
        <v>9</v>
      </c>
      <c r="D10" s="8" t="s">
        <v>11</v>
      </c>
      <c r="E10" s="35" t="s">
        <v>36</v>
      </c>
      <c r="F10" s="9"/>
      <c r="G10" s="10">
        <v>54116.7</v>
      </c>
      <c r="H10" s="10"/>
      <c r="I10" s="10">
        <v>58246.1</v>
      </c>
      <c r="J10" s="10">
        <f t="shared" si="3"/>
        <v>4129.4000000000015</v>
      </c>
      <c r="K10" s="10">
        <f t="shared" si="0"/>
        <v>107.63054657804338</v>
      </c>
      <c r="L10" s="10">
        <v>58246.1</v>
      </c>
      <c r="M10" s="18">
        <f t="shared" si="4"/>
        <v>0</v>
      </c>
      <c r="N10" s="18">
        <f t="shared" si="1"/>
        <v>100</v>
      </c>
      <c r="O10" s="10">
        <v>58246.1</v>
      </c>
      <c r="P10" s="18">
        <f t="shared" si="5"/>
        <v>0</v>
      </c>
      <c r="Q10" s="18">
        <f t="shared" si="2"/>
        <v>100</v>
      </c>
    </row>
    <row r="11" spans="1:17" ht="53.25" customHeight="1">
      <c r="A11" s="17" t="s">
        <v>29</v>
      </c>
      <c r="B11" s="7">
        <v>395</v>
      </c>
      <c r="C11" s="8" t="s">
        <v>9</v>
      </c>
      <c r="D11" s="8" t="s">
        <v>11</v>
      </c>
      <c r="E11" s="35" t="s">
        <v>37</v>
      </c>
      <c r="F11" s="9"/>
      <c r="G11" s="10">
        <v>54116.7</v>
      </c>
      <c r="H11" s="10"/>
      <c r="I11" s="10">
        <v>58246.1</v>
      </c>
      <c r="J11" s="10">
        <f t="shared" si="3"/>
        <v>4129.4000000000015</v>
      </c>
      <c r="K11" s="10">
        <f t="shared" si="0"/>
        <v>107.63054657804338</v>
      </c>
      <c r="L11" s="10">
        <v>58246.1</v>
      </c>
      <c r="M11" s="18">
        <f t="shared" si="4"/>
        <v>0</v>
      </c>
      <c r="N11" s="18">
        <f t="shared" si="1"/>
        <v>100</v>
      </c>
      <c r="O11" s="10">
        <v>58246.1</v>
      </c>
      <c r="P11" s="18">
        <f t="shared" si="5"/>
        <v>0</v>
      </c>
      <c r="Q11" s="18">
        <f t="shared" si="2"/>
        <v>100</v>
      </c>
    </row>
    <row r="12" spans="1:17" ht="39.75" customHeight="1">
      <c r="A12" s="17" t="s">
        <v>30</v>
      </c>
      <c r="B12" s="7">
        <v>395</v>
      </c>
      <c r="C12" s="8" t="s">
        <v>9</v>
      </c>
      <c r="D12" s="8" t="s">
        <v>11</v>
      </c>
      <c r="E12" s="35" t="s">
        <v>38</v>
      </c>
      <c r="F12" s="9"/>
      <c r="G12" s="10">
        <v>54116.7</v>
      </c>
      <c r="H12" s="10"/>
      <c r="I12" s="10">
        <v>58246.1</v>
      </c>
      <c r="J12" s="10">
        <f t="shared" si="3"/>
        <v>4129.4000000000015</v>
      </c>
      <c r="K12" s="10">
        <f t="shared" si="0"/>
        <v>107.63054657804338</v>
      </c>
      <c r="L12" s="10">
        <v>58246.1</v>
      </c>
      <c r="M12" s="18">
        <f t="shared" si="4"/>
        <v>0</v>
      </c>
      <c r="N12" s="18">
        <f t="shared" si="1"/>
        <v>100</v>
      </c>
      <c r="O12" s="10">
        <v>58246.1</v>
      </c>
      <c r="P12" s="18">
        <f t="shared" si="5"/>
        <v>0</v>
      </c>
      <c r="Q12" s="18">
        <f t="shared" si="2"/>
        <v>100</v>
      </c>
    </row>
    <row r="13" spans="1:17" ht="79.5" customHeight="1">
      <c r="A13" s="17" t="s">
        <v>25</v>
      </c>
      <c r="B13" s="7">
        <v>395</v>
      </c>
      <c r="C13" s="8" t="s">
        <v>9</v>
      </c>
      <c r="D13" s="8" t="s">
        <v>11</v>
      </c>
      <c r="E13" s="35" t="s">
        <v>38</v>
      </c>
      <c r="F13" s="9" t="s">
        <v>20</v>
      </c>
      <c r="G13" s="10">
        <v>42212.2</v>
      </c>
      <c r="H13" s="10"/>
      <c r="I13" s="10">
        <v>41581.699999999997</v>
      </c>
      <c r="J13" s="10">
        <f t="shared" si="3"/>
        <v>-630.5</v>
      </c>
      <c r="K13" s="10">
        <f t="shared" si="0"/>
        <v>98.506355982393714</v>
      </c>
      <c r="L13" s="10">
        <v>41581.699999999997</v>
      </c>
      <c r="M13" s="18">
        <f t="shared" si="4"/>
        <v>0</v>
      </c>
      <c r="N13" s="18">
        <f t="shared" si="1"/>
        <v>100</v>
      </c>
      <c r="O13" s="10">
        <v>41581.699999999997</v>
      </c>
      <c r="P13" s="18">
        <f t="shared" si="5"/>
        <v>0</v>
      </c>
      <c r="Q13" s="18">
        <f t="shared" si="2"/>
        <v>100</v>
      </c>
    </row>
    <row r="14" spans="1:17" ht="27.75" customHeight="1">
      <c r="A14" s="47" t="s">
        <v>26</v>
      </c>
      <c r="B14" s="7">
        <v>395</v>
      </c>
      <c r="C14" s="8" t="s">
        <v>9</v>
      </c>
      <c r="D14" s="8" t="s">
        <v>11</v>
      </c>
      <c r="E14" s="35" t="s">
        <v>38</v>
      </c>
      <c r="F14" s="9" t="s">
        <v>21</v>
      </c>
      <c r="G14" s="10">
        <v>11699</v>
      </c>
      <c r="H14" s="10"/>
      <c r="I14" s="10">
        <v>16450.400000000001</v>
      </c>
      <c r="J14" s="10">
        <f t="shared" si="3"/>
        <v>4751.4000000000015</v>
      </c>
      <c r="K14" s="10">
        <f t="shared" si="0"/>
        <v>140.61372766903156</v>
      </c>
      <c r="L14" s="10">
        <v>16450.400000000001</v>
      </c>
      <c r="M14" s="18">
        <f t="shared" si="4"/>
        <v>0</v>
      </c>
      <c r="N14" s="18">
        <f t="shared" si="1"/>
        <v>100</v>
      </c>
      <c r="O14" s="10">
        <v>16450.400000000001</v>
      </c>
      <c r="P14" s="18">
        <f t="shared" si="5"/>
        <v>0</v>
      </c>
      <c r="Q14" s="18">
        <f t="shared" si="2"/>
        <v>100</v>
      </c>
    </row>
    <row r="15" spans="1:17" ht="27.75" customHeight="1">
      <c r="A15" s="47" t="s">
        <v>22</v>
      </c>
      <c r="B15" s="20">
        <v>395</v>
      </c>
      <c r="C15" s="21" t="s">
        <v>9</v>
      </c>
      <c r="D15" s="21" t="s">
        <v>11</v>
      </c>
      <c r="E15" s="36" t="s">
        <v>38</v>
      </c>
      <c r="F15" s="22" t="s">
        <v>23</v>
      </c>
      <c r="G15" s="23">
        <v>205.5</v>
      </c>
      <c r="H15" s="23"/>
      <c r="I15" s="23">
        <v>214</v>
      </c>
      <c r="J15" s="23">
        <f t="shared" si="3"/>
        <v>8.5</v>
      </c>
      <c r="K15" s="23">
        <f t="shared" si="0"/>
        <v>104.13625304136254</v>
      </c>
      <c r="L15" s="23">
        <v>214</v>
      </c>
      <c r="M15" s="24">
        <f t="shared" si="4"/>
        <v>0</v>
      </c>
      <c r="N15" s="24">
        <f t="shared" si="1"/>
        <v>100</v>
      </c>
      <c r="O15" s="23">
        <v>214</v>
      </c>
      <c r="P15" s="24">
        <f t="shared" si="5"/>
        <v>0</v>
      </c>
      <c r="Q15" s="24">
        <f t="shared" si="2"/>
        <v>100</v>
      </c>
    </row>
    <row r="16" spans="1:17" ht="15" customHeight="1">
      <c r="A16" s="40" t="s">
        <v>12</v>
      </c>
      <c r="B16" s="25">
        <v>395</v>
      </c>
      <c r="C16" s="26" t="s">
        <v>10</v>
      </c>
      <c r="D16" s="26" t="s">
        <v>17</v>
      </c>
      <c r="E16" s="27"/>
      <c r="F16" s="28"/>
      <c r="G16" s="29">
        <v>8668630.1999999993</v>
      </c>
      <c r="H16" s="29"/>
      <c r="I16" s="29">
        <v>9435649.3000000007</v>
      </c>
      <c r="J16" s="29">
        <f t="shared" si="3"/>
        <v>767019.10000000149</v>
      </c>
      <c r="K16" s="29">
        <f t="shared" si="0"/>
        <v>108.84821571924941</v>
      </c>
      <c r="L16" s="30">
        <v>10121481.4</v>
      </c>
      <c r="M16" s="30">
        <f t="shared" si="4"/>
        <v>685832.09999999963</v>
      </c>
      <c r="N16" s="30">
        <f t="shared" si="1"/>
        <v>107.26852046101374</v>
      </c>
      <c r="O16" s="30">
        <v>10782484.1</v>
      </c>
      <c r="P16" s="30">
        <f t="shared" si="5"/>
        <v>661002.69999999925</v>
      </c>
      <c r="Q16" s="30">
        <f t="shared" si="2"/>
        <v>106.53069124841745</v>
      </c>
    </row>
    <row r="17" spans="1:17" ht="15" customHeight="1">
      <c r="A17" s="31" t="s">
        <v>16</v>
      </c>
      <c r="B17" s="25">
        <v>395</v>
      </c>
      <c r="C17" s="26" t="s">
        <v>10</v>
      </c>
      <c r="D17" s="26" t="s">
        <v>10</v>
      </c>
      <c r="E17" s="25"/>
      <c r="F17" s="28"/>
      <c r="G17" s="29">
        <v>8668630.1999999993</v>
      </c>
      <c r="H17" s="29"/>
      <c r="I17" s="29">
        <v>9435649.3000000007</v>
      </c>
      <c r="J17" s="29">
        <f t="shared" si="3"/>
        <v>767019.10000000149</v>
      </c>
      <c r="K17" s="29">
        <f t="shared" ref="K17:K28" si="6">I17/G17*100</f>
        <v>108.84821571924941</v>
      </c>
      <c r="L17" s="30">
        <v>10121481.4</v>
      </c>
      <c r="M17" s="30">
        <f t="shared" si="4"/>
        <v>685832.09999999963</v>
      </c>
      <c r="N17" s="30">
        <f t="shared" ref="N17:N28" si="7">L17/I17*100</f>
        <v>107.26852046101374</v>
      </c>
      <c r="O17" s="30">
        <v>10782484.1</v>
      </c>
      <c r="P17" s="30">
        <f t="shared" si="5"/>
        <v>661002.69999999925</v>
      </c>
      <c r="Q17" s="19">
        <f t="shared" ref="Q17:Q28" si="8">O17/L17*100</f>
        <v>106.53069124841745</v>
      </c>
    </row>
    <row r="18" spans="1:17" ht="54" customHeight="1">
      <c r="A18" s="17" t="s">
        <v>24</v>
      </c>
      <c r="B18" s="20">
        <v>395</v>
      </c>
      <c r="C18" s="21" t="s">
        <v>10</v>
      </c>
      <c r="D18" s="21" t="s">
        <v>10</v>
      </c>
      <c r="E18" s="36" t="s">
        <v>36</v>
      </c>
      <c r="F18" s="22"/>
      <c r="G18" s="23">
        <v>8668630.1999999993</v>
      </c>
      <c r="H18" s="23"/>
      <c r="I18" s="23">
        <v>9435649.3000000007</v>
      </c>
      <c r="J18" s="23">
        <f t="shared" si="3"/>
        <v>767019.10000000149</v>
      </c>
      <c r="K18" s="23">
        <f t="shared" si="6"/>
        <v>108.84821571924941</v>
      </c>
      <c r="L18" s="24">
        <v>10121481.4</v>
      </c>
      <c r="M18" s="24">
        <f t="shared" si="4"/>
        <v>685832.09999999963</v>
      </c>
      <c r="N18" s="24">
        <f t="shared" si="7"/>
        <v>107.26852046101374</v>
      </c>
      <c r="O18" s="24">
        <v>10782484.1</v>
      </c>
      <c r="P18" s="24">
        <f t="shared" si="5"/>
        <v>661002.69999999925</v>
      </c>
      <c r="Q18" s="18">
        <f t="shared" si="8"/>
        <v>106.53069124841745</v>
      </c>
    </row>
    <row r="19" spans="1:17" ht="42.75" customHeight="1">
      <c r="A19" s="32" t="s">
        <v>32</v>
      </c>
      <c r="B19" s="33">
        <v>395</v>
      </c>
      <c r="C19" s="34" t="s">
        <v>10</v>
      </c>
      <c r="D19" s="34" t="s">
        <v>10</v>
      </c>
      <c r="E19" s="37" t="s">
        <v>39</v>
      </c>
      <c r="F19" s="22"/>
      <c r="G19" s="23">
        <v>8668630.1999999993</v>
      </c>
      <c r="H19" s="23"/>
      <c r="I19" s="23">
        <v>9435649.3000000007</v>
      </c>
      <c r="J19" s="23">
        <f t="shared" si="3"/>
        <v>767019.10000000149</v>
      </c>
      <c r="K19" s="23">
        <f t="shared" si="6"/>
        <v>108.84821571924941</v>
      </c>
      <c r="L19" s="24">
        <v>10121481.4</v>
      </c>
      <c r="M19" s="24">
        <f t="shared" si="4"/>
        <v>685832.09999999963</v>
      </c>
      <c r="N19" s="24">
        <f t="shared" si="7"/>
        <v>107.26852046101374</v>
      </c>
      <c r="O19" s="24">
        <v>10782484.1</v>
      </c>
      <c r="P19" s="24">
        <f t="shared" si="5"/>
        <v>661002.69999999925</v>
      </c>
      <c r="Q19" s="18">
        <f t="shared" si="8"/>
        <v>106.53069124841745</v>
      </c>
    </row>
    <row r="20" spans="1:17" ht="80.25" customHeight="1">
      <c r="A20" s="32" t="s">
        <v>41</v>
      </c>
      <c r="B20" s="33">
        <v>395</v>
      </c>
      <c r="C20" s="34" t="s">
        <v>10</v>
      </c>
      <c r="D20" s="34" t="s">
        <v>10</v>
      </c>
      <c r="E20" s="33" t="s">
        <v>43</v>
      </c>
      <c r="F20" s="22"/>
      <c r="G20" s="23">
        <v>36730.1</v>
      </c>
      <c r="H20" s="23"/>
      <c r="I20" s="23">
        <v>22000</v>
      </c>
      <c r="J20" s="23">
        <f t="shared" si="3"/>
        <v>-14730.099999999999</v>
      </c>
      <c r="K20" s="23">
        <f t="shared" si="6"/>
        <v>59.896379263873499</v>
      </c>
      <c r="L20" s="24">
        <v>0</v>
      </c>
      <c r="M20" s="24">
        <f t="shared" si="4"/>
        <v>-22000</v>
      </c>
      <c r="N20" s="24">
        <f t="shared" si="7"/>
        <v>0</v>
      </c>
      <c r="O20" s="24">
        <v>0</v>
      </c>
      <c r="P20" s="24">
        <f>O20-L20</f>
        <v>0</v>
      </c>
      <c r="Q20" s="43" t="s">
        <v>49</v>
      </c>
    </row>
    <row r="21" spans="1:17" ht="54" customHeight="1">
      <c r="A21" s="32" t="s">
        <v>51</v>
      </c>
      <c r="B21" s="33">
        <v>395</v>
      </c>
      <c r="C21" s="34" t="s">
        <v>10</v>
      </c>
      <c r="D21" s="34" t="s">
        <v>10</v>
      </c>
      <c r="E21" s="33" t="s">
        <v>52</v>
      </c>
      <c r="F21" s="22"/>
      <c r="G21" s="23">
        <v>229959.5</v>
      </c>
      <c r="H21" s="23"/>
      <c r="I21" s="23">
        <v>291278.2</v>
      </c>
      <c r="J21" s="23">
        <f t="shared" si="3"/>
        <v>61318.700000000012</v>
      </c>
      <c r="K21" s="23">
        <f t="shared" si="6"/>
        <v>126.66499970647006</v>
      </c>
      <c r="L21" s="24">
        <v>301473</v>
      </c>
      <c r="M21" s="24">
        <f t="shared" si="4"/>
        <v>10194.799999999988</v>
      </c>
      <c r="N21" s="24">
        <f t="shared" si="7"/>
        <v>103.50002162880709</v>
      </c>
      <c r="O21" s="24">
        <v>313230.40000000002</v>
      </c>
      <c r="P21" s="24">
        <f>O21-L21</f>
        <v>11757.400000000023</v>
      </c>
      <c r="Q21" s="18">
        <f>O21/L21*100</f>
        <v>103.89998440988082</v>
      </c>
    </row>
    <row r="22" spans="1:17" ht="27.75" customHeight="1">
      <c r="A22" s="48" t="s">
        <v>27</v>
      </c>
      <c r="B22" s="33">
        <v>395</v>
      </c>
      <c r="C22" s="34" t="s">
        <v>10</v>
      </c>
      <c r="D22" s="34" t="s">
        <v>10</v>
      </c>
      <c r="E22" s="33" t="s">
        <v>52</v>
      </c>
      <c r="F22" s="22" t="s">
        <v>28</v>
      </c>
      <c r="G22" s="23">
        <v>229959.5</v>
      </c>
      <c r="H22" s="23"/>
      <c r="I22" s="23">
        <v>291278.2</v>
      </c>
      <c r="J22" s="23">
        <f t="shared" si="3"/>
        <v>61318.700000000012</v>
      </c>
      <c r="K22" s="23">
        <f t="shared" si="6"/>
        <v>126.66499970647006</v>
      </c>
      <c r="L22" s="24">
        <v>301473</v>
      </c>
      <c r="M22" s="24">
        <f t="shared" si="4"/>
        <v>10194.799999999988</v>
      </c>
      <c r="N22" s="24">
        <f t="shared" si="7"/>
        <v>103.50002162880709</v>
      </c>
      <c r="O22" s="24">
        <v>313230.40000000002</v>
      </c>
      <c r="P22" s="24">
        <f t="shared" si="5"/>
        <v>11757.400000000023</v>
      </c>
      <c r="Q22" s="18">
        <f t="shared" si="8"/>
        <v>103.89998440988082</v>
      </c>
    </row>
    <row r="23" spans="1:17" ht="42" customHeight="1">
      <c r="A23" s="17" t="s">
        <v>30</v>
      </c>
      <c r="B23" s="33">
        <v>395</v>
      </c>
      <c r="C23" s="34" t="s">
        <v>10</v>
      </c>
      <c r="D23" s="34" t="s">
        <v>10</v>
      </c>
      <c r="E23" s="33" t="s">
        <v>40</v>
      </c>
      <c r="F23" s="22"/>
      <c r="G23" s="23">
        <v>8401940.5999999996</v>
      </c>
      <c r="H23" s="23"/>
      <c r="I23" s="23">
        <v>9122371.0999999996</v>
      </c>
      <c r="J23" s="23">
        <f t="shared" ref="J23:J27" si="9">I23-G23</f>
        <v>720430.5</v>
      </c>
      <c r="K23" s="23">
        <f t="shared" si="6"/>
        <v>108.57457264099202</v>
      </c>
      <c r="L23" s="24">
        <v>9820008.4000000004</v>
      </c>
      <c r="M23" s="24">
        <f t="shared" si="4"/>
        <v>697637.30000000075</v>
      </c>
      <c r="N23" s="24">
        <f t="shared" si="7"/>
        <v>107.64754352078486</v>
      </c>
      <c r="O23" s="24">
        <v>10469253.699999999</v>
      </c>
      <c r="P23" s="24">
        <f t="shared" si="5"/>
        <v>649245.29999999888</v>
      </c>
      <c r="Q23" s="18">
        <f t="shared" si="8"/>
        <v>106.61145361138387</v>
      </c>
    </row>
    <row r="24" spans="1:17" ht="27.75" customHeight="1">
      <c r="A24" s="48" t="s">
        <v>27</v>
      </c>
      <c r="B24" s="33">
        <v>395</v>
      </c>
      <c r="C24" s="34" t="s">
        <v>10</v>
      </c>
      <c r="D24" s="34" t="s">
        <v>10</v>
      </c>
      <c r="E24" s="37" t="s">
        <v>40</v>
      </c>
      <c r="F24" s="22" t="s">
        <v>28</v>
      </c>
      <c r="G24" s="23">
        <v>7901940.5999999996</v>
      </c>
      <c r="H24" s="23"/>
      <c r="I24" s="23">
        <v>8602371.0999999996</v>
      </c>
      <c r="J24" s="23">
        <f t="shared" si="9"/>
        <v>700430.5</v>
      </c>
      <c r="K24" s="23">
        <f t="shared" ref="K24:K25" si="10">I24/G24*100</f>
        <v>108.86403145070464</v>
      </c>
      <c r="L24" s="24">
        <v>9300008.4000000004</v>
      </c>
      <c r="M24" s="24">
        <f t="shared" si="4"/>
        <v>697637.30000000075</v>
      </c>
      <c r="N24" s="24">
        <f t="shared" si="7"/>
        <v>108.10982567352856</v>
      </c>
      <c r="O24" s="24">
        <v>9949253.6999999993</v>
      </c>
      <c r="P24" s="24">
        <f t="shared" si="5"/>
        <v>649245.29999999888</v>
      </c>
      <c r="Q24" s="18">
        <f t="shared" si="8"/>
        <v>106.98112595253137</v>
      </c>
    </row>
    <row r="25" spans="1:17" ht="24" customHeight="1">
      <c r="A25" s="48" t="s">
        <v>33</v>
      </c>
      <c r="B25" s="33">
        <v>395</v>
      </c>
      <c r="C25" s="34" t="s">
        <v>10</v>
      </c>
      <c r="D25" s="34" t="s">
        <v>10</v>
      </c>
      <c r="E25" s="37" t="s">
        <v>40</v>
      </c>
      <c r="F25" s="22" t="s">
        <v>34</v>
      </c>
      <c r="G25" s="23">
        <v>500000</v>
      </c>
      <c r="H25" s="23"/>
      <c r="I25" s="23">
        <v>520000</v>
      </c>
      <c r="J25" s="23">
        <f t="shared" si="9"/>
        <v>20000</v>
      </c>
      <c r="K25" s="23">
        <f t="shared" si="10"/>
        <v>104</v>
      </c>
      <c r="L25" s="24">
        <v>520000</v>
      </c>
      <c r="M25" s="24">
        <f t="shared" si="4"/>
        <v>0</v>
      </c>
      <c r="N25" s="24">
        <f t="shared" si="7"/>
        <v>100</v>
      </c>
      <c r="O25" s="24">
        <v>520000</v>
      </c>
      <c r="P25" s="24">
        <f t="shared" si="5"/>
        <v>0</v>
      </c>
      <c r="Q25" s="18">
        <f t="shared" si="8"/>
        <v>100</v>
      </c>
    </row>
    <row r="26" spans="1:17" ht="28.5" customHeight="1">
      <c r="A26" s="32" t="s">
        <v>31</v>
      </c>
      <c r="B26" s="33">
        <v>395</v>
      </c>
      <c r="C26" s="34" t="s">
        <v>10</v>
      </c>
      <c r="D26" s="34" t="s">
        <v>10</v>
      </c>
      <c r="E26" s="20" t="s">
        <v>47</v>
      </c>
      <c r="F26" s="22"/>
      <c r="G26" s="23">
        <v>0</v>
      </c>
      <c r="H26" s="23"/>
      <c r="I26" s="23">
        <v>0</v>
      </c>
      <c r="J26" s="23">
        <f t="shared" si="9"/>
        <v>0</v>
      </c>
      <c r="K26" s="23">
        <v>0</v>
      </c>
      <c r="L26" s="24">
        <v>0</v>
      </c>
      <c r="M26" s="24">
        <f t="shared" si="4"/>
        <v>0</v>
      </c>
      <c r="N26" s="43" t="s">
        <v>49</v>
      </c>
      <c r="O26" s="24">
        <v>0</v>
      </c>
      <c r="P26" s="24">
        <f t="shared" si="5"/>
        <v>0</v>
      </c>
      <c r="Q26" s="43" t="s">
        <v>49</v>
      </c>
    </row>
    <row r="27" spans="1:17" ht="25.5" customHeight="1">
      <c r="A27" s="48" t="s">
        <v>35</v>
      </c>
      <c r="B27" s="33">
        <v>395</v>
      </c>
      <c r="C27" s="34" t="s">
        <v>10</v>
      </c>
      <c r="D27" s="34" t="s">
        <v>10</v>
      </c>
      <c r="E27" s="20" t="s">
        <v>48</v>
      </c>
      <c r="F27" s="22" t="s">
        <v>34</v>
      </c>
      <c r="G27" s="23">
        <v>0</v>
      </c>
      <c r="H27" s="23"/>
      <c r="I27" s="23">
        <v>0</v>
      </c>
      <c r="J27" s="23">
        <f t="shared" si="9"/>
        <v>0</v>
      </c>
      <c r="K27" s="23">
        <v>0</v>
      </c>
      <c r="L27" s="24">
        <v>0</v>
      </c>
      <c r="M27" s="24">
        <f t="shared" si="4"/>
        <v>0</v>
      </c>
      <c r="N27" s="43" t="s">
        <v>49</v>
      </c>
      <c r="O27" s="24">
        <v>0</v>
      </c>
      <c r="P27" s="24">
        <f t="shared" si="5"/>
        <v>0</v>
      </c>
      <c r="Q27" s="43" t="s">
        <v>49</v>
      </c>
    </row>
    <row r="28" spans="1:17" ht="15" customHeight="1">
      <c r="A28" s="16" t="s">
        <v>2</v>
      </c>
      <c r="B28" s="11"/>
      <c r="C28" s="12"/>
      <c r="D28" s="12"/>
      <c r="E28" s="11"/>
      <c r="F28" s="13"/>
      <c r="G28" s="15">
        <f>G8+G16</f>
        <v>8722746.8999999985</v>
      </c>
      <c r="H28" s="15"/>
      <c r="I28" s="15">
        <f>I8+I16</f>
        <v>9493895.4000000004</v>
      </c>
      <c r="J28" s="15">
        <f t="shared" si="3"/>
        <v>771148.50000000186</v>
      </c>
      <c r="K28" s="29">
        <f t="shared" si="6"/>
        <v>108.84066119125848</v>
      </c>
      <c r="L28" s="15">
        <f>L8+L16</f>
        <v>10179727.5</v>
      </c>
      <c r="M28" s="19">
        <f t="shared" si="4"/>
        <v>685832.09999999963</v>
      </c>
      <c r="N28" s="30">
        <f t="shared" si="7"/>
        <v>107.22392728278847</v>
      </c>
      <c r="O28" s="15">
        <f>O8+O16</f>
        <v>10840730.199999999</v>
      </c>
      <c r="P28" s="19">
        <f t="shared" si="5"/>
        <v>661002.69999999925</v>
      </c>
      <c r="Q28" s="19">
        <f t="shared" si="8"/>
        <v>106.49332410911785</v>
      </c>
    </row>
    <row r="29" spans="1:17">
      <c r="L29" s="5"/>
      <c r="M29" s="5"/>
      <c r="N29" s="5"/>
      <c r="O29" s="5"/>
      <c r="P29" s="5"/>
      <c r="Q29" s="5"/>
    </row>
    <row r="30" spans="1:17"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1:17"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</sheetData>
  <mergeCells count="4">
    <mergeCell ref="P5:Q5"/>
    <mergeCell ref="M1:Q1"/>
    <mergeCell ref="A3:Q3"/>
    <mergeCell ref="A4:Q4"/>
  </mergeCells>
  <phoneticPr fontId="3" type="noConversion"/>
  <pageMargins left="0.27559055118110237" right="0.19685039370078741" top="0.70866141732283472" bottom="0.19685039370078741" header="0.31496062992125984" footer="0.39370078740157483"/>
  <pageSetup paperSize="9" scale="72" firstPageNumber="13" fitToHeight="2" orientation="landscape" useFirstPageNumber="1" r:id="rId1"/>
  <headerFooter alignWithMargins="0">
    <oddHeader>&amp;C&amp;P</oddHeader>
  </headerFooter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9" sqref="C9"/>
    </sheetView>
  </sheetViews>
  <sheetFormatPr defaultColWidth="9.140625" defaultRowHeight="12.75"/>
  <cols>
    <col min="1" max="16384" width="9.140625" style="2"/>
  </cols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Расходы c измен октября</vt:lpstr>
      <vt:lpstr>Расходы</vt:lpstr>
      <vt:lpstr>Лист2</vt:lpstr>
      <vt:lpstr>Лист3</vt:lpstr>
      <vt:lpstr>Расходы!Область_печати</vt:lpstr>
      <vt:lpstr>'Расходы c измен октября'!Область_печати</vt:lpstr>
    </vt:vector>
  </TitlesOfParts>
  <Company>ksp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</dc:creator>
  <cp:lastModifiedBy>Malykhina_OS</cp:lastModifiedBy>
  <cp:lastPrinted>2019-11-18T03:37:36Z</cp:lastPrinted>
  <dcterms:created xsi:type="dcterms:W3CDTF">2008-10-27T07:12:15Z</dcterms:created>
  <dcterms:modified xsi:type="dcterms:W3CDTF">2019-11-18T03:42:02Z</dcterms:modified>
</cp:coreProperties>
</file>