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25" yWindow="240" windowWidth="14295" windowHeight="12660"/>
  </bookViews>
  <sheets>
    <sheet name="Безвозм" sheetId="1" r:id="rId1"/>
  </sheets>
  <definedNames>
    <definedName name="_xlnm.Print_Titles" localSheetId="0">Безвозм!$7:$10</definedName>
  </definedNames>
  <calcPr calcId="125725"/>
</workbook>
</file>

<file path=xl/calcChain.xml><?xml version="1.0" encoding="utf-8"?>
<calcChain xmlns="http://schemas.openxmlformats.org/spreadsheetml/2006/main">
  <c r="I16" i="1"/>
  <c r="J16"/>
  <c r="K16"/>
  <c r="I17"/>
  <c r="I19"/>
  <c r="I21"/>
  <c r="I22"/>
  <c r="J22"/>
  <c r="J23"/>
  <c r="I24"/>
  <c r="J24"/>
  <c r="K24"/>
  <c r="I25"/>
  <c r="J25"/>
  <c r="K25"/>
  <c r="I26"/>
  <c r="J26"/>
  <c r="K26"/>
  <c r="I27"/>
  <c r="J27"/>
  <c r="K27"/>
  <c r="J28"/>
  <c r="K28"/>
  <c r="I29"/>
  <c r="J29"/>
  <c r="K29"/>
  <c r="I30"/>
  <c r="J30"/>
  <c r="K30"/>
  <c r="I31"/>
  <c r="J31"/>
  <c r="K31"/>
  <c r="I32"/>
  <c r="J32"/>
  <c r="K32"/>
  <c r="I33"/>
  <c r="J33"/>
  <c r="I34"/>
  <c r="J34"/>
  <c r="K34"/>
  <c r="J35"/>
  <c r="K35"/>
  <c r="I36"/>
  <c r="J36"/>
  <c r="K36"/>
  <c r="I37"/>
  <c r="J37"/>
  <c r="K37"/>
  <c r="I38"/>
  <c r="J39"/>
  <c r="K39"/>
  <c r="I40"/>
  <c r="I41"/>
  <c r="I42"/>
  <c r="J43"/>
  <c r="K43"/>
  <c r="J44"/>
  <c r="K44"/>
  <c r="J45"/>
  <c r="K45"/>
  <c r="I46"/>
  <c r="J46"/>
  <c r="K46"/>
  <c r="I47"/>
  <c r="I48"/>
  <c r="I49"/>
  <c r="J49"/>
  <c r="I50"/>
  <c r="J50"/>
  <c r="K50"/>
  <c r="J51"/>
  <c r="I52"/>
  <c r="J52"/>
  <c r="I53"/>
  <c r="I54"/>
  <c r="I55"/>
  <c r="J55"/>
  <c r="K55"/>
  <c r="I56"/>
  <c r="J56"/>
  <c r="K56"/>
  <c r="I58"/>
  <c r="J58"/>
  <c r="I59"/>
  <c r="J59"/>
  <c r="K59"/>
  <c r="I60"/>
  <c r="J60"/>
  <c r="K60"/>
  <c r="I61"/>
  <c r="J61"/>
  <c r="K61"/>
  <c r="I62"/>
  <c r="J62"/>
  <c r="I63"/>
  <c r="J63"/>
  <c r="K63"/>
  <c r="I64"/>
  <c r="J64"/>
  <c r="K64"/>
  <c r="I65"/>
  <c r="J65"/>
  <c r="K65"/>
  <c r="J66"/>
  <c r="K66"/>
  <c r="J67"/>
  <c r="K69"/>
  <c r="J70"/>
  <c r="K70"/>
  <c r="J71"/>
  <c r="K71"/>
  <c r="J72"/>
  <c r="J73"/>
  <c r="K73"/>
  <c r="J74"/>
  <c r="K74"/>
  <c r="I75"/>
  <c r="I77"/>
  <c r="J77"/>
  <c r="K77"/>
  <c r="I78"/>
  <c r="J78"/>
  <c r="K78"/>
  <c r="I79"/>
  <c r="J79"/>
  <c r="K79"/>
  <c r="I80"/>
  <c r="J80"/>
  <c r="K80"/>
  <c r="I81"/>
  <c r="J81"/>
  <c r="K81"/>
  <c r="I82"/>
  <c r="J82"/>
  <c r="K82"/>
  <c r="I83"/>
  <c r="J83"/>
  <c r="K83"/>
  <c r="I84"/>
  <c r="J84"/>
  <c r="K84"/>
  <c r="I85"/>
  <c r="J85"/>
  <c r="K85"/>
  <c r="I86"/>
  <c r="J86"/>
  <c r="K86"/>
  <c r="I87"/>
  <c r="I88"/>
  <c r="J88"/>
  <c r="K88"/>
  <c r="I89"/>
  <c r="J89"/>
  <c r="K89"/>
  <c r="I90"/>
  <c r="I91"/>
  <c r="J91"/>
  <c r="K91"/>
  <c r="I92"/>
  <c r="J92"/>
  <c r="K92"/>
  <c r="I93"/>
  <c r="J93"/>
  <c r="K93"/>
  <c r="I94"/>
  <c r="J94"/>
  <c r="K94"/>
  <c r="I95"/>
  <c r="J95"/>
  <c r="K95"/>
  <c r="I96"/>
  <c r="J96"/>
  <c r="K96"/>
  <c r="J97"/>
  <c r="K97"/>
  <c r="I98"/>
  <c r="J98"/>
  <c r="K98"/>
  <c r="J99"/>
  <c r="I100"/>
  <c r="J100"/>
  <c r="K100"/>
  <c r="I102"/>
  <c r="J102"/>
  <c r="K102"/>
  <c r="I103"/>
  <c r="I104"/>
  <c r="I105"/>
  <c r="I106"/>
  <c r="J106"/>
  <c r="K106"/>
  <c r="I107"/>
  <c r="J107"/>
  <c r="I108"/>
  <c r="J108"/>
  <c r="K108"/>
  <c r="J109"/>
  <c r="K109"/>
  <c r="I110"/>
  <c r="J110"/>
  <c r="K110"/>
  <c r="I111"/>
  <c r="J111"/>
  <c r="K111"/>
  <c r="K112"/>
  <c r="K113"/>
  <c r="I12"/>
  <c r="J12"/>
  <c r="K12"/>
  <c r="F103"/>
  <c r="G103"/>
  <c r="H103"/>
  <c r="F104"/>
  <c r="G104"/>
  <c r="H104"/>
  <c r="F105"/>
  <c r="G105"/>
  <c r="H105"/>
  <c r="F106"/>
  <c r="G106"/>
  <c r="H106"/>
  <c r="F107"/>
  <c r="G107"/>
  <c r="H107"/>
  <c r="F108"/>
  <c r="G108"/>
  <c r="H108"/>
  <c r="F109"/>
  <c r="G109"/>
  <c r="H109"/>
  <c r="F110"/>
  <c r="G110"/>
  <c r="H110"/>
  <c r="F111"/>
  <c r="G111"/>
  <c r="H111"/>
  <c r="F112"/>
  <c r="G112"/>
  <c r="H112"/>
  <c r="F113"/>
  <c r="G113"/>
  <c r="H113"/>
  <c r="G102"/>
  <c r="H102"/>
  <c r="F102"/>
  <c r="F97"/>
  <c r="G97"/>
  <c r="H97"/>
  <c r="F98"/>
  <c r="G98"/>
  <c r="H98"/>
  <c r="F99"/>
  <c r="G99"/>
  <c r="H99"/>
  <c r="F100"/>
  <c r="G100"/>
  <c r="H100"/>
  <c r="F92"/>
  <c r="G92"/>
  <c r="H92"/>
  <c r="F93"/>
  <c r="G93"/>
  <c r="H93"/>
  <c r="F94"/>
  <c r="G94"/>
  <c r="H94"/>
  <c r="F95"/>
  <c r="G95"/>
  <c r="H95"/>
  <c r="F96"/>
  <c r="G96"/>
  <c r="H96"/>
  <c r="F86"/>
  <c r="G86"/>
  <c r="H86"/>
  <c r="F87"/>
  <c r="G87"/>
  <c r="H87"/>
  <c r="F88"/>
  <c r="G88"/>
  <c r="H88"/>
  <c r="F89"/>
  <c r="G89"/>
  <c r="H89"/>
  <c r="F90"/>
  <c r="G90"/>
  <c r="H90"/>
  <c r="F91"/>
  <c r="G91"/>
  <c r="H91"/>
  <c r="F82"/>
  <c r="G82"/>
  <c r="H82"/>
  <c r="F83"/>
  <c r="G83"/>
  <c r="H83"/>
  <c r="F84"/>
  <c r="G84"/>
  <c r="H84"/>
  <c r="F85"/>
  <c r="G85"/>
  <c r="H85"/>
  <c r="F78"/>
  <c r="G78"/>
  <c r="H78"/>
  <c r="F79"/>
  <c r="G79"/>
  <c r="H79"/>
  <c r="F80"/>
  <c r="G80"/>
  <c r="H80"/>
  <c r="F81"/>
  <c r="G81"/>
  <c r="H81"/>
  <c r="G77"/>
  <c r="H77"/>
  <c r="F77"/>
  <c r="F74"/>
  <c r="G74"/>
  <c r="H74"/>
  <c r="F75"/>
  <c r="G75"/>
  <c r="H75"/>
  <c r="F70"/>
  <c r="G70"/>
  <c r="H70"/>
  <c r="F71"/>
  <c r="G71"/>
  <c r="H71"/>
  <c r="F72"/>
  <c r="G72"/>
  <c r="H72"/>
  <c r="F73"/>
  <c r="G73"/>
  <c r="H73"/>
  <c r="F66"/>
  <c r="G66"/>
  <c r="H66"/>
  <c r="F67"/>
  <c r="G67"/>
  <c r="H67"/>
  <c r="F68"/>
  <c r="G68"/>
  <c r="H68"/>
  <c r="F69"/>
  <c r="G69"/>
  <c r="H69"/>
  <c r="F63"/>
  <c r="G63"/>
  <c r="H63"/>
  <c r="F64"/>
  <c r="G64"/>
  <c r="H64"/>
  <c r="F65"/>
  <c r="G65"/>
  <c r="H65"/>
  <c r="F59"/>
  <c r="G59"/>
  <c r="H59"/>
  <c r="F60"/>
  <c r="G60"/>
  <c r="H60"/>
  <c r="F61"/>
  <c r="G61"/>
  <c r="H61"/>
  <c r="F62"/>
  <c r="G62"/>
  <c r="H62"/>
  <c r="F54"/>
  <c r="G54"/>
  <c r="H54"/>
  <c r="F55"/>
  <c r="G55"/>
  <c r="H55"/>
  <c r="F56"/>
  <c r="G56"/>
  <c r="H56"/>
  <c r="F57"/>
  <c r="G57"/>
  <c r="H57"/>
  <c r="F58"/>
  <c r="G58"/>
  <c r="H58"/>
  <c r="F51"/>
  <c r="G51"/>
  <c r="H51"/>
  <c r="F52"/>
  <c r="G52"/>
  <c r="H52"/>
  <c r="F53"/>
  <c r="G53"/>
  <c r="H53"/>
  <c r="F44"/>
  <c r="G44"/>
  <c r="H44"/>
  <c r="F45"/>
  <c r="G45"/>
  <c r="H45"/>
  <c r="F46"/>
  <c r="G46"/>
  <c r="H46"/>
  <c r="F47"/>
  <c r="G47"/>
  <c r="H47"/>
  <c r="F48"/>
  <c r="G48"/>
  <c r="H48"/>
  <c r="F49"/>
  <c r="G49"/>
  <c r="H49"/>
  <c r="F50"/>
  <c r="G50"/>
  <c r="H50"/>
  <c r="F22"/>
  <c r="G22"/>
  <c r="H22"/>
  <c r="F23"/>
  <c r="G23"/>
  <c r="H23"/>
  <c r="F24"/>
  <c r="G24"/>
  <c r="H24"/>
  <c r="F25"/>
  <c r="G25"/>
  <c r="H25"/>
  <c r="F26"/>
  <c r="G26"/>
  <c r="H26"/>
  <c r="F27"/>
  <c r="G27"/>
  <c r="H27"/>
  <c r="F28"/>
  <c r="G28"/>
  <c r="H28"/>
  <c r="F29"/>
  <c r="G29"/>
  <c r="H29"/>
  <c r="F30"/>
  <c r="G30"/>
  <c r="H30"/>
  <c r="F31"/>
  <c r="G31"/>
  <c r="H31"/>
  <c r="F32"/>
  <c r="G32"/>
  <c r="H32"/>
  <c r="F33"/>
  <c r="G33"/>
  <c r="H33"/>
  <c r="F34"/>
  <c r="G34"/>
  <c r="H34"/>
  <c r="F35"/>
  <c r="G35"/>
  <c r="H35"/>
  <c r="F36"/>
  <c r="G36"/>
  <c r="H36"/>
  <c r="F37"/>
  <c r="G37"/>
  <c r="H37"/>
  <c r="F38"/>
  <c r="G38"/>
  <c r="H38"/>
  <c r="F39"/>
  <c r="G39"/>
  <c r="H39"/>
  <c r="F40"/>
  <c r="G40"/>
  <c r="H40"/>
  <c r="F41"/>
  <c r="G41"/>
  <c r="H41"/>
  <c r="F42"/>
  <c r="G42"/>
  <c r="H42"/>
  <c r="F43"/>
  <c r="G43"/>
  <c r="H43"/>
  <c r="F20"/>
  <c r="G20"/>
  <c r="H20"/>
  <c r="F21"/>
  <c r="G21"/>
  <c r="H21"/>
  <c r="G19"/>
  <c r="H19"/>
  <c r="F19"/>
  <c r="G17"/>
  <c r="H17"/>
  <c r="F17"/>
  <c r="G16"/>
  <c r="H16"/>
  <c r="F16"/>
  <c r="H12"/>
  <c r="G12"/>
  <c r="F12"/>
  <c r="D101"/>
  <c r="J101" s="1"/>
  <c r="E101"/>
  <c r="H101" s="1"/>
  <c r="D18"/>
  <c r="E18"/>
  <c r="C18"/>
  <c r="F18" s="1"/>
  <c r="D15"/>
  <c r="J15" s="1"/>
  <c r="E15"/>
  <c r="K15" s="1"/>
  <c r="H115"/>
  <c r="G115"/>
  <c r="F115"/>
  <c r="H114"/>
  <c r="G114"/>
  <c r="B116"/>
  <c r="B114"/>
  <c r="C101"/>
  <c r="I101" s="1"/>
  <c r="B101"/>
  <c r="E76"/>
  <c r="K76" s="1"/>
  <c r="D76"/>
  <c r="J76" s="1"/>
  <c r="C76"/>
  <c r="I76" s="1"/>
  <c r="B76"/>
  <c r="B18"/>
  <c r="C15"/>
  <c r="F15" s="1"/>
  <c r="B15"/>
  <c r="G15" l="1"/>
  <c r="H76"/>
  <c r="G101"/>
  <c r="K101"/>
  <c r="I18"/>
  <c r="H15"/>
  <c r="F76"/>
  <c r="I15"/>
  <c r="G18"/>
  <c r="F101"/>
  <c r="G76"/>
  <c r="E14"/>
  <c r="E13" s="1"/>
  <c r="E11" s="1"/>
  <c r="J18"/>
  <c r="D14"/>
  <c r="K18"/>
  <c r="H18"/>
  <c r="B14"/>
  <c r="B13" s="1"/>
  <c r="F114"/>
  <c r="C14"/>
  <c r="C13" l="1"/>
  <c r="C11" s="1"/>
  <c r="F14"/>
  <c r="I14"/>
  <c r="J14"/>
  <c r="G14"/>
  <c r="D13"/>
  <c r="K14"/>
  <c r="H14"/>
  <c r="F13"/>
  <c r="B11"/>
  <c r="I13" l="1"/>
  <c r="D11"/>
  <c r="K13"/>
  <c r="H13"/>
  <c r="J13"/>
  <c r="G13"/>
  <c r="F11"/>
  <c r="I11"/>
  <c r="H11" l="1"/>
  <c r="K11"/>
  <c r="J11"/>
  <c r="G11"/>
</calcChain>
</file>

<file path=xl/sharedStrings.xml><?xml version="1.0" encoding="utf-8"?>
<sst xmlns="http://schemas.openxmlformats.org/spreadsheetml/2006/main" count="218" uniqueCount="121">
  <si>
    <t>тыс. рублей</t>
  </si>
  <si>
    <t xml:space="preserve">2019 год (бюджет)
</t>
  </si>
  <si>
    <t xml:space="preserve">к предыдущему году </t>
  </si>
  <si>
    <t>2020 год</t>
  </si>
  <si>
    <t>2021 год</t>
  </si>
  <si>
    <t>2022 год</t>
  </si>
  <si>
    <t>А</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</si>
  <si>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</si>
  <si>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</si>
  <si>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</si>
  <si>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</si>
  <si>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</si>
  <si>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х</t>
  </si>
  <si>
    <t>СУБСИДИИ БЮДЖЕТАМ БЮДЖЕТНОЙ СИСТЕМЫ РОССИЙСКОЙ ФЕДЕРАЦИИ (МЕЖБЮДЖЕТНЫЕ СУБСИДИИ)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</si>
  <si>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</si>
  <si>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</si>
  <si>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</si>
  <si>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</si>
  <si>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</si>
  <si>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</si>
  <si>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</si>
  <si>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</si>
  <si>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</si>
  <si>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</si>
  <si>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</si>
  <si>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</si>
  <si>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</si>
  <si>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</si>
  <si>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</si>
  <si>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</si>
  <si>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</si>
  <si>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</si>
  <si>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</si>
  <si>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оказание содействия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</si>
  <si>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закупку авиационных работ органами государственной власти субъектов Российской Федерации для оказания медицинской помощи</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</si>
  <si>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</si>
  <si>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реализацию мероприятий по устойчивому развитию сельских территорий</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</si>
  <si>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</si>
  <si>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</si>
  <si>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софинансирование государственных программ (подпрограмм государственных программ) субъектов Российской Федерации в области использования и охраны водных объектов на 2019 год и на плановый период 2020 и 2021 годов</t>
  </si>
  <si>
    <t>Субсидии бюджетам субъектов Российской Федерации на реализацию мероприятий по финансовому обеспечению мероприятий федеральной целевой программы "Развитие физической культуры и спорта в Российской Федерации на 2016 - 2020 годы" государственной программы Российской Федерации "Развитие физической культуры и спорта"  бюджетам субъектов Российской Федерации на 2019 год</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</si>
  <si>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</si>
  <si>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устойчивому развитию сельских территорий</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</si>
  <si>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на 2019 год и на плановый период 2020 и 2021 годов</t>
  </si>
  <si>
    <t xml:space="preserve">Субсидии бюджетам субъектов Российской Федерации на реализацию мероприятий по оснащению объектов спортивной инфраструктуры спортивно-технологическим оборудованием </t>
  </si>
  <si>
    <t xml:space="preserve">Субсидии бюджетам субъектов Российской Федерации на реализацию мероприятий по приобретению спортивного оборудования и инвентаря для приведения организаций спортивной подготовки в нормативное состояние </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</si>
  <si>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</si>
  <si>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</si>
  <si>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</si>
  <si>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</si>
  <si>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</si>
  <si>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</si>
  <si>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</si>
  <si>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</si>
  <si>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</si>
  <si>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</si>
  <si>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</si>
  <si>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</si>
  <si>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</si>
  <si>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</si>
  <si>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</si>
  <si>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</si>
  <si>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</si>
  <si>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</si>
  <si>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</si>
  <si>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</si>
  <si>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</si>
  <si>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</si>
  <si>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</si>
  <si>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</si>
  <si>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</si>
  <si>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</si>
  <si>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</si>
  <si>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</si>
  <si>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</si>
  <si>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</si>
  <si>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</si>
  <si>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Межбюджетные трансферты, передаваемые бюджетам субъектов Российской Федерации на приобретение автотранспорта</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</si>
  <si>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</si>
  <si>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</si>
  <si>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</si>
  <si>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</si>
  <si>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</si>
  <si>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</si>
  <si>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ПРОЧИЕ БЕЗВОЗМЕЗДНЫЕ ПОСТУПЛЕНИЯ ОТ ДРУГИХ БЮДЖЕТОВ БЮДЖЕТНОЙ СИСТЕМЫ</t>
  </si>
  <si>
    <t>Прочие безвозмездные поступления в бюджеты субъектов Российской Федерации от бюджета Пенсионного фонда Российской Федерации</t>
  </si>
  <si>
    <t>ПРОЧИЕ БЕЗВОЗМЕЗДНЫЕ ПОСТУПЛЕНИЯ</t>
  </si>
  <si>
    <t>Прочие безвозмездные поступления в бюджеты субъектов Российской Федерации</t>
  </si>
  <si>
    <t>Субсидий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в рамках подпрограммы "Искусство" государственной программы Российской Федерации "Развитие культуры и туризма"</t>
  </si>
  <si>
    <t>Субсидий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в рамках федеральных проектов "Борьба с онкологическими заболеваниями", "Развитие детского здравоохранения, включая создание современной инфраструктуры оказания медицинской помощи детям", ведомственных целевых программ, "Совершенствование системы оказания медицинской помощи наркологическим больным и больным с психическими расстройствами и расстройствами поведения", "Предупреждение и борьба с социально значимыми инфекционными заболеваниями" и "Укрепление материально-технической базы учреждений" государственной программы Российской Федерации "Развитие здравоохранения"</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</si>
  <si>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</si>
  <si>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 xml:space="preserve">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 </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</si>
  <si>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</si>
  <si>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</si>
  <si>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</si>
  <si>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в рамках государственной программы Российской Федерации "Развитие физической культуры и спорта"</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</si>
  <si>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</si>
  <si>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Субсидии бюджетам субъектов Российской Федерации на обновление материально-технической базы в организациях, осуществляющих общеобразовательную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</si>
  <si>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Федерациина создание детских технопарков "Кванториум"</t>
  </si>
  <si>
    <t xml:space="preserve">Субсидии бюджетам субъектов Российской Федерации на создание центров цифрового образования детей </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</si>
  <si>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</si>
  <si>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обустройство и восстановление воинских захоронений, находящихся в государственной (муниципальной) собственности, в рамках реализации федеральной целевой программы "Увековечение памяти погибших при защите Отечества на 2019 - 2024 годы"</t>
  </si>
  <si>
    <t>Субвенции бюджетам субъектов Российской Федерации на формирование запаса лесных семян для лесовосстановления в рамках переданных полномочий Российской Федерации субъектам Российской Федерации в области лесных отношений</t>
  </si>
  <si>
    <t xml:space="preserve">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в рамках переданных полномочий Российской Федерации субъектам Российской Федерации в области лесных отношений </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</si>
  <si>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</si>
  <si>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</si>
  <si>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</si>
  <si>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 xml:space="preserve">Межбюджетные трансферты, передаваемые бюджетам субъектов Российской Федерации на создание модельных муниципальных библиотек </t>
  </si>
  <si>
    <t>ВСЕГО ДОХОДОВ</t>
  </si>
  <si>
    <t xml:space="preserve">НАЛОГОВЫЕ И НЕНАЛОГОВЫЕ ДОХОДЫ                         </t>
  </si>
  <si>
    <t>наименование доходов</t>
  </si>
  <si>
    <t>Приложение 2 к заключению Контрольно-счетной палаты Республики Хакасия на проект закона Республики Хакасия "О республиканском бюджете Республики Хакасия на 2020 год и на плановый период 2021 и 2022 годов"</t>
  </si>
  <si>
    <t>Субвенции бюджетам субъектов Российской Федерации на проведение Всероссийской переписи населения 2020 год</t>
  </si>
  <si>
    <t xml:space="preserve">Субсидии бюджетам субъектов Российской Федерации на создание центров выявления и поддержки одаренных детей </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</si>
  <si>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</si>
  <si>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Субсидии бюджетам субъектов Российской Федерации на развитие транспортной инфраструктуры на сельских территориях </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</si>
  <si>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</si>
  <si>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прирост (снижение) доходов</t>
  </si>
  <si>
    <t>согласно приложению 34 к проекту федерального закона "О федеральном бюджете на 2020 год и на плановый период 2021 и 2022 годов"</t>
  </si>
  <si>
    <t xml:space="preserve">темп роста  (снижения) доходов, % </t>
  </si>
  <si>
    <t xml:space="preserve">Доходы республиканского бюджета Республики Хакасия на 2020-2022 годы с учетом безвозмездных поступлений    </t>
  </si>
</sst>
</file>

<file path=xl/styles.xml><?xml version="1.0" encoding="utf-8"?>
<styleSheet xmlns="http://schemas.openxmlformats.org/spreadsheetml/2006/main">
  <numFmts count="3">
    <numFmt numFmtId="164" formatCode="#,##0.0"/>
    <numFmt numFmtId="165" formatCode="0.0"/>
    <numFmt numFmtId="166" formatCode="_-* #,##0.00&quot;р.&quot;_-;\-* #,##0.00&quot;р.&quot;_-;_-* &quot;-&quot;??&quot;р.&quot;_-;_-@_-"/>
  </numFmts>
  <fonts count="17">
    <font>
      <sz val="11"/>
      <color theme="1"/>
      <name val="Calibri"/>
      <family val="2"/>
      <charset val="204"/>
      <scheme val="minor"/>
    </font>
    <font>
      <sz val="10"/>
      <color theme="1"/>
      <name val="Times New Roman"/>
      <family val="1"/>
      <charset val="204"/>
    </font>
    <font>
      <sz val="10"/>
      <name val="Arial"/>
      <family val="2"/>
      <charset val="204"/>
    </font>
    <font>
      <sz val="10"/>
      <name val="Times New Roman"/>
      <family val="1"/>
      <charset val="204"/>
    </font>
    <font>
      <b/>
      <sz val="10"/>
      <color theme="1"/>
      <name val="Times New Roman"/>
      <family val="1"/>
      <charset val="204"/>
    </font>
    <font>
      <b/>
      <sz val="9"/>
      <color indexed="8"/>
      <name val="Times New Roman"/>
      <family val="1"/>
      <charset val="204"/>
    </font>
    <font>
      <sz val="11"/>
      <color theme="1"/>
      <name val="Calibri"/>
      <family val="2"/>
      <scheme val="minor"/>
    </font>
    <font>
      <b/>
      <sz val="9"/>
      <name val="Times New Roman"/>
      <family val="1"/>
      <charset val="204"/>
    </font>
    <font>
      <sz val="9"/>
      <color indexed="8"/>
      <name val="Times New Roman"/>
      <family val="1"/>
      <charset val="204"/>
    </font>
    <font>
      <sz val="9"/>
      <color theme="1"/>
      <name val="Times New Roman"/>
      <family val="1"/>
      <charset val="204"/>
    </font>
    <font>
      <b/>
      <sz val="10"/>
      <color indexed="8"/>
      <name val="Times New Roman"/>
      <family val="1"/>
      <charset val="204"/>
    </font>
    <font>
      <sz val="10"/>
      <color rgb="FF000000"/>
      <name val="Times New Roman"/>
      <family val="1"/>
      <charset val="204"/>
    </font>
    <font>
      <b/>
      <sz val="10"/>
      <name val="Times New Roman"/>
      <family val="1"/>
      <charset val="204"/>
    </font>
    <font>
      <sz val="8"/>
      <color rgb="FF000000"/>
      <name val="Arial"/>
      <family val="2"/>
      <charset val="204"/>
    </font>
    <font>
      <sz val="8"/>
      <name val="Arial"/>
      <family val="2"/>
      <charset val="204"/>
    </font>
    <font>
      <sz val="10"/>
      <name val="Arial Cyr"/>
      <charset val="204"/>
    </font>
    <font>
      <sz val="10"/>
      <color indexed="8"/>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0" fontId="2" fillId="0" borderId="0"/>
    <xf numFmtId="164" fontId="6" fillId="0" borderId="0" applyFont="0" applyFill="0" applyBorder="0" applyAlignment="0" applyProtection="0"/>
    <xf numFmtId="0" fontId="13" fillId="0" borderId="2">
      <alignment horizontal="left" wrapText="1" indent="2"/>
    </xf>
    <xf numFmtId="0" fontId="14" fillId="0" borderId="3">
      <alignment horizontal="left" wrapText="1" indent="2"/>
    </xf>
    <xf numFmtId="0" fontId="13" fillId="0" borderId="2">
      <alignment horizontal="left" wrapText="1" indent="2"/>
    </xf>
    <xf numFmtId="49" fontId="13" fillId="0" borderId="4">
      <alignment horizontal="center"/>
    </xf>
    <xf numFmtId="4" fontId="13" fillId="0" borderId="4">
      <alignment horizontal="right"/>
    </xf>
    <xf numFmtId="49" fontId="13" fillId="0" borderId="4">
      <alignment horizontal="center"/>
    </xf>
    <xf numFmtId="49" fontId="14" fillId="0" borderId="4">
      <alignment horizontal="center"/>
    </xf>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2"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cellStyleXfs>
  <cellXfs count="52">
    <xf numFmtId="0" fontId="0" fillId="0" borderId="0" xfId="0"/>
    <xf numFmtId="2" fontId="1" fillId="2" borderId="0" xfId="0" applyNumberFormat="1" applyFont="1" applyFill="1" applyAlignment="1">
      <alignment horizontal="justify" vertical="top" wrapText="1"/>
    </xf>
    <xf numFmtId="3" fontId="1" fillId="0" borderId="0" xfId="0" applyNumberFormat="1" applyFont="1"/>
    <xf numFmtId="164" fontId="1" fillId="0" borderId="0" xfId="0" applyNumberFormat="1" applyFont="1" applyBorder="1" applyAlignment="1">
      <alignment horizontal="right"/>
    </xf>
    <xf numFmtId="0" fontId="3" fillId="0" borderId="0" xfId="1" applyFont="1" applyAlignment="1">
      <alignment wrapText="1"/>
    </xf>
    <xf numFmtId="0" fontId="1" fillId="0" borderId="0" xfId="0" applyFont="1"/>
    <xf numFmtId="0" fontId="4" fillId="0" borderId="0" xfId="0" applyFont="1" applyAlignment="1"/>
    <xf numFmtId="0" fontId="1" fillId="0" borderId="0" xfId="0" applyFont="1" applyAlignment="1">
      <alignment horizontal="right"/>
    </xf>
    <xf numFmtId="164" fontId="7" fillId="0" borderId="1" xfId="2" applyNumberFormat="1" applyFont="1" applyFill="1" applyBorder="1" applyAlignment="1" applyProtection="1">
      <alignment horizontal="center" vertical="center" wrapText="1"/>
      <protection locked="0"/>
    </xf>
    <xf numFmtId="0" fontId="4" fillId="0" borderId="0" xfId="0" applyFont="1" applyAlignment="1">
      <alignment vertical="center"/>
    </xf>
    <xf numFmtId="1" fontId="8" fillId="2" borderId="1" xfId="0" applyNumberFormat="1" applyFont="1" applyFill="1" applyBorder="1" applyAlignment="1">
      <alignment horizontal="center" wrapText="1"/>
    </xf>
    <xf numFmtId="1" fontId="9" fillId="0" borderId="1" xfId="0" applyNumberFormat="1" applyFont="1" applyBorder="1" applyAlignment="1">
      <alignment horizontal="center"/>
    </xf>
    <xf numFmtId="1" fontId="9" fillId="0" borderId="0" xfId="0" applyNumberFormat="1" applyFont="1" applyAlignment="1">
      <alignment horizontal="center"/>
    </xf>
    <xf numFmtId="2" fontId="4" fillId="2" borderId="1" xfId="0" applyNumberFormat="1" applyFont="1" applyFill="1" applyBorder="1" applyAlignment="1">
      <alignment vertical="top" wrapText="1"/>
    </xf>
    <xf numFmtId="165" fontId="4" fillId="2" borderId="1" xfId="0" applyNumberFormat="1" applyFont="1" applyFill="1" applyBorder="1" applyAlignment="1"/>
    <xf numFmtId="0" fontId="4" fillId="0" borderId="0" xfId="0" applyFont="1"/>
    <xf numFmtId="2" fontId="1" fillId="2" borderId="1" xfId="0" applyNumberFormat="1" applyFont="1" applyFill="1" applyBorder="1" applyAlignment="1">
      <alignment vertical="top" wrapText="1"/>
    </xf>
    <xf numFmtId="0" fontId="1" fillId="2" borderId="1" xfId="0" applyFont="1" applyFill="1" applyBorder="1" applyAlignment="1">
      <alignment wrapText="1"/>
    </xf>
    <xf numFmtId="165" fontId="1" fillId="2" borderId="1" xfId="0" applyNumberFormat="1" applyFont="1" applyFill="1" applyBorder="1" applyAlignment="1">
      <alignment horizontal="right"/>
    </xf>
    <xf numFmtId="0" fontId="1" fillId="2" borderId="1" xfId="0" applyFont="1" applyFill="1" applyBorder="1" applyAlignment="1">
      <alignment vertical="top" wrapText="1"/>
    </xf>
    <xf numFmtId="2" fontId="3" fillId="2" borderId="1" xfId="0" applyNumberFormat="1" applyFont="1" applyFill="1" applyBorder="1" applyAlignment="1">
      <alignment vertical="top" wrapText="1"/>
    </xf>
    <xf numFmtId="0" fontId="1" fillId="0" borderId="1" xfId="0" applyFont="1" applyFill="1" applyBorder="1" applyAlignment="1">
      <alignment vertical="top" wrapText="1"/>
    </xf>
    <xf numFmtId="0" fontId="11" fillId="2" borderId="1" xfId="0" applyFont="1" applyFill="1" applyBorder="1" applyAlignment="1">
      <alignment horizontal="left" vertical="top" wrapText="1"/>
    </xf>
    <xf numFmtId="2" fontId="1" fillId="0" borderId="1" xfId="0" applyNumberFormat="1" applyFont="1" applyFill="1" applyBorder="1" applyAlignment="1">
      <alignment vertical="top" wrapText="1"/>
    </xf>
    <xf numFmtId="2" fontId="3" fillId="0" borderId="1" xfId="0" applyNumberFormat="1" applyFont="1" applyFill="1" applyBorder="1" applyAlignment="1">
      <alignment vertical="top" wrapText="1"/>
    </xf>
    <xf numFmtId="0" fontId="11" fillId="0" borderId="1" xfId="0" applyFont="1" applyFill="1" applyBorder="1" applyAlignment="1">
      <alignment horizontal="left" vertical="top" wrapText="1"/>
    </xf>
    <xf numFmtId="2" fontId="12" fillId="0" borderId="1" xfId="0" applyNumberFormat="1" applyFont="1" applyFill="1" applyBorder="1" applyAlignment="1">
      <alignment vertical="top" wrapText="1"/>
    </xf>
    <xf numFmtId="0" fontId="1" fillId="0" borderId="1" xfId="0" applyFont="1" applyFill="1" applyBorder="1" applyAlignment="1">
      <alignment wrapText="1"/>
    </xf>
    <xf numFmtId="165" fontId="4" fillId="2" borderId="1" xfId="0" applyNumberFormat="1" applyFont="1" applyFill="1" applyBorder="1" applyAlignment="1">
      <alignment horizontal="right"/>
    </xf>
    <xf numFmtId="0" fontId="12" fillId="0" borderId="1" xfId="43" applyFont="1" applyBorder="1" applyAlignment="1">
      <alignment vertical="top" wrapText="1"/>
    </xf>
    <xf numFmtId="0" fontId="12" fillId="0" borderId="1" xfId="1" applyFont="1" applyBorder="1" applyAlignment="1">
      <alignment horizontal="left" vertical="top"/>
    </xf>
    <xf numFmtId="3" fontId="12" fillId="2" borderId="1" xfId="1" applyNumberFormat="1" applyFont="1" applyFill="1" applyBorder="1" applyAlignment="1">
      <alignment horizontal="right"/>
    </xf>
    <xf numFmtId="3" fontId="12" fillId="0" borderId="1" xfId="1" applyNumberFormat="1" applyFont="1" applyBorder="1" applyAlignment="1">
      <alignment horizontal="right"/>
    </xf>
    <xf numFmtId="3" fontId="4" fillId="2" borderId="1" xfId="0" applyNumberFormat="1" applyFont="1" applyFill="1" applyBorder="1" applyAlignment="1"/>
    <xf numFmtId="3" fontId="10" fillId="2" borderId="1" xfId="0" applyNumberFormat="1" applyFont="1" applyFill="1" applyBorder="1" applyAlignment="1">
      <alignment wrapText="1"/>
    </xf>
    <xf numFmtId="3" fontId="10" fillId="2" borderId="1" xfId="0" applyNumberFormat="1" applyFont="1" applyFill="1" applyBorder="1" applyAlignment="1">
      <alignment horizontal="right" wrapText="1"/>
    </xf>
    <xf numFmtId="3" fontId="1" fillId="2" borderId="1" xfId="0" applyNumberFormat="1" applyFont="1" applyFill="1" applyBorder="1" applyAlignment="1"/>
    <xf numFmtId="3" fontId="11" fillId="0" borderId="1" xfId="0" applyNumberFormat="1" applyFont="1" applyBorder="1"/>
    <xf numFmtId="3" fontId="16" fillId="2" borderId="1" xfId="0" applyNumberFormat="1" applyFont="1" applyFill="1" applyBorder="1" applyAlignment="1">
      <alignment wrapText="1"/>
    </xf>
    <xf numFmtId="3" fontId="11" fillId="2" borderId="1" xfId="0" applyNumberFormat="1" applyFont="1" applyFill="1" applyBorder="1" applyAlignment="1">
      <alignment wrapText="1"/>
    </xf>
    <xf numFmtId="3" fontId="1" fillId="2" borderId="1" xfId="0" applyNumberFormat="1" applyFont="1" applyFill="1" applyBorder="1" applyAlignment="1">
      <alignment wrapText="1"/>
    </xf>
    <xf numFmtId="3" fontId="11" fillId="2" borderId="1" xfId="0" applyNumberFormat="1" applyFont="1" applyFill="1" applyBorder="1" applyAlignment="1"/>
    <xf numFmtId="3" fontId="1" fillId="0" borderId="1" xfId="0" applyNumberFormat="1" applyFont="1" applyFill="1" applyBorder="1" applyAlignment="1"/>
    <xf numFmtId="3" fontId="4" fillId="2" borderId="1" xfId="0" applyNumberFormat="1" applyFont="1" applyFill="1" applyBorder="1" applyAlignment="1">
      <alignment wrapText="1"/>
    </xf>
    <xf numFmtId="0" fontId="3" fillId="0" borderId="0" xfId="1" applyFont="1" applyAlignment="1">
      <alignment horizontal="left" wrapText="1"/>
    </xf>
    <xf numFmtId="0" fontId="3" fillId="0" borderId="0" xfId="1" applyFont="1" applyAlignment="1">
      <alignment horizontal="left" wrapText="1"/>
    </xf>
    <xf numFmtId="0" fontId="4" fillId="0" borderId="0" xfId="0" applyFont="1" applyAlignment="1">
      <alignment horizontal="center" wrapText="1"/>
    </xf>
    <xf numFmtId="2" fontId="5" fillId="2" borderId="1" xfId="0" applyNumberFormat="1" applyFont="1" applyFill="1" applyBorder="1" applyAlignment="1">
      <alignment horizontal="center" vertical="center" wrapText="1"/>
    </xf>
    <xf numFmtId="3" fontId="7" fillId="0" borderId="1" xfId="2" applyNumberFormat="1" applyFont="1" applyFill="1" applyBorder="1" applyAlignment="1" applyProtection="1">
      <alignment horizontal="center" vertical="center" wrapText="1"/>
      <protection locked="0"/>
    </xf>
    <xf numFmtId="0" fontId="7" fillId="0" borderId="1" xfId="2" applyNumberFormat="1" applyFont="1" applyBorder="1" applyAlignment="1">
      <alignment horizontal="center" vertical="center" wrapText="1"/>
    </xf>
    <xf numFmtId="164" fontId="7" fillId="0" borderId="1" xfId="2" applyNumberFormat="1" applyFont="1" applyFill="1" applyBorder="1" applyAlignment="1" applyProtection="1">
      <alignment horizontal="center" vertical="center" wrapText="1"/>
      <protection locked="0"/>
    </xf>
    <xf numFmtId="2" fontId="4" fillId="2" borderId="0" xfId="0" applyNumberFormat="1" applyFont="1" applyFill="1" applyAlignment="1">
      <alignment horizontal="center" vertical="top" wrapText="1"/>
    </xf>
  </cellXfs>
  <cellStyles count="52">
    <cellStyle name="xl31" xfId="3"/>
    <cellStyle name="xl33 2" xfId="4"/>
    <cellStyle name="xl34" xfId="5"/>
    <cellStyle name="xl44" xfId="6"/>
    <cellStyle name="xl46" xfId="7"/>
    <cellStyle name="xl52" xfId="8"/>
    <cellStyle name="xl56 2" xfId="9"/>
    <cellStyle name="Денежный 2" xfId="2"/>
    <cellStyle name="Денежный 2 2" xfId="46"/>
    <cellStyle name="Денежный 2 3" xfId="47"/>
    <cellStyle name="Денежный 2 4" xfId="48"/>
    <cellStyle name="Денежный 2 5" xfId="51"/>
    <cellStyle name="Денежный 2 6" xfId="49"/>
    <cellStyle name="Денежный 2 7" xfId="50"/>
    <cellStyle name="Обычный" xfId="0" builtinId="0"/>
    <cellStyle name="Обычный 2" xfId="10"/>
    <cellStyle name="Обычный 2 10" xfId="11"/>
    <cellStyle name="Обычный 2 11" xfId="12"/>
    <cellStyle name="Обычный 2 12" xfId="13"/>
    <cellStyle name="Обычный 2 13" xfId="14"/>
    <cellStyle name="Обычный 2 14" xfId="15"/>
    <cellStyle name="Обычный 2 15" xfId="16"/>
    <cellStyle name="Обычный 2 16" xfId="17"/>
    <cellStyle name="Обычный 2 17" xfId="18"/>
    <cellStyle name="Обычный 2 18" xfId="19"/>
    <cellStyle name="Обычный 2 19" xfId="20"/>
    <cellStyle name="Обычный 2 2" xfId="21"/>
    <cellStyle name="Обычный 2 20" xfId="22"/>
    <cellStyle name="Обычный 2 21" xfId="23"/>
    <cellStyle name="Обычный 2 22" xfId="24"/>
    <cellStyle name="Обычный 2 23" xfId="25"/>
    <cellStyle name="Обычный 2 24" xfId="26"/>
    <cellStyle name="Обычный 2 25" xfId="27"/>
    <cellStyle name="Обычный 2 26" xfId="28"/>
    <cellStyle name="Обычный 2 27" xfId="29"/>
    <cellStyle name="Обычный 2 28" xfId="30"/>
    <cellStyle name="Обычный 2 29" xfId="31"/>
    <cellStyle name="Обычный 2 3" xfId="32"/>
    <cellStyle name="Обычный 2 30" xfId="33"/>
    <cellStyle name="Обычный 2 31" xfId="34"/>
    <cellStyle name="Обычный 2 32" xfId="35"/>
    <cellStyle name="Обычный 2 33" xfId="36"/>
    <cellStyle name="Обычный 2 4" xfId="37"/>
    <cellStyle name="Обычный 2 5" xfId="38"/>
    <cellStyle name="Обычный 2 6" xfId="39"/>
    <cellStyle name="Обычный 2 7" xfId="40"/>
    <cellStyle name="Обычный 2 8" xfId="41"/>
    <cellStyle name="Обычный 2 9" xfId="42"/>
    <cellStyle name="Обычный 3" xfId="1"/>
    <cellStyle name="Обычный 4" xfId="43"/>
    <cellStyle name="Обычный 5" xfId="44"/>
    <cellStyle name="Обычный 6" xfId="4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17"/>
  <sheetViews>
    <sheetView tabSelected="1" zoomScaleNormal="100" workbookViewId="0">
      <selection activeCell="Q14" sqref="Q14"/>
    </sheetView>
  </sheetViews>
  <sheetFormatPr defaultRowHeight="12.75"/>
  <cols>
    <col min="1" max="1" width="56.28515625" style="1" customWidth="1"/>
    <col min="2" max="2" width="10" style="2" customWidth="1"/>
    <col min="3" max="3" width="10.42578125" style="3" customWidth="1"/>
    <col min="4" max="5" width="10.28515625" style="3" bestFit="1" customWidth="1"/>
    <col min="6" max="7" width="9.85546875" style="5" customWidth="1"/>
    <col min="8" max="8" width="9.42578125" style="5" customWidth="1"/>
    <col min="9" max="9" width="5.85546875" style="5" customWidth="1"/>
    <col min="10" max="10" width="5.42578125" style="5" customWidth="1"/>
    <col min="11" max="11" width="6" style="5" customWidth="1"/>
    <col min="12" max="16384" width="9.140625" style="5"/>
  </cols>
  <sheetData>
    <row r="1" spans="1:14" ht="64.5" customHeight="1">
      <c r="F1" s="45" t="s">
        <v>111</v>
      </c>
      <c r="G1" s="45"/>
      <c r="H1" s="45"/>
      <c r="I1" s="45"/>
      <c r="J1" s="45"/>
      <c r="K1" s="45"/>
      <c r="L1" s="4"/>
    </row>
    <row r="2" spans="1:14">
      <c r="F2" s="44"/>
      <c r="G2" s="44"/>
      <c r="H2" s="44"/>
      <c r="I2" s="44"/>
      <c r="J2" s="44"/>
      <c r="K2" s="44"/>
      <c r="L2" s="4"/>
    </row>
    <row r="3" spans="1:14">
      <c r="A3" s="51" t="s">
        <v>120</v>
      </c>
      <c r="B3" s="51"/>
      <c r="C3" s="51"/>
      <c r="D3" s="51"/>
      <c r="E3" s="51"/>
      <c r="F3" s="51"/>
      <c r="G3" s="51"/>
      <c r="H3" s="51"/>
      <c r="I3" s="51"/>
      <c r="J3" s="51"/>
      <c r="K3" s="51"/>
    </row>
    <row r="4" spans="1:14">
      <c r="A4" s="46" t="s">
        <v>118</v>
      </c>
      <c r="B4" s="46"/>
      <c r="C4" s="46"/>
      <c r="D4" s="46"/>
      <c r="E4" s="46"/>
      <c r="F4" s="46"/>
      <c r="G4" s="46"/>
      <c r="H4" s="46"/>
      <c r="I4" s="46"/>
      <c r="J4" s="46"/>
      <c r="K4" s="46"/>
      <c r="L4" s="6"/>
      <c r="M4" s="6"/>
      <c r="N4" s="6"/>
    </row>
    <row r="6" spans="1:14">
      <c r="K6" s="7" t="s">
        <v>0</v>
      </c>
    </row>
    <row r="7" spans="1:14" ht="36.75" customHeight="1">
      <c r="A7" s="47" t="s">
        <v>110</v>
      </c>
      <c r="B7" s="48" t="s">
        <v>1</v>
      </c>
      <c r="C7" s="50" t="s">
        <v>3</v>
      </c>
      <c r="D7" s="50" t="s">
        <v>4</v>
      </c>
      <c r="E7" s="50" t="s">
        <v>5</v>
      </c>
      <c r="F7" s="49" t="s">
        <v>117</v>
      </c>
      <c r="G7" s="49"/>
      <c r="H7" s="49"/>
      <c r="I7" s="49" t="s">
        <v>119</v>
      </c>
      <c r="J7" s="49"/>
      <c r="K7" s="49"/>
    </row>
    <row r="8" spans="1:14">
      <c r="A8" s="47"/>
      <c r="B8" s="48"/>
      <c r="C8" s="50"/>
      <c r="D8" s="50"/>
      <c r="E8" s="50"/>
      <c r="F8" s="49" t="s">
        <v>2</v>
      </c>
      <c r="G8" s="49"/>
      <c r="H8" s="49"/>
      <c r="I8" s="49" t="s">
        <v>2</v>
      </c>
      <c r="J8" s="49"/>
      <c r="K8" s="49"/>
    </row>
    <row r="9" spans="1:14" s="9" customFormat="1" ht="24">
      <c r="A9" s="47"/>
      <c r="B9" s="48"/>
      <c r="C9" s="50"/>
      <c r="D9" s="50"/>
      <c r="E9" s="50"/>
      <c r="F9" s="8" t="s">
        <v>3</v>
      </c>
      <c r="G9" s="8" t="s">
        <v>4</v>
      </c>
      <c r="H9" s="8" t="s">
        <v>5</v>
      </c>
      <c r="I9" s="8" t="s">
        <v>3</v>
      </c>
      <c r="J9" s="8" t="s">
        <v>4</v>
      </c>
      <c r="K9" s="8" t="s">
        <v>5</v>
      </c>
    </row>
    <row r="10" spans="1:14" s="12" customFormat="1" ht="12">
      <c r="A10" s="10" t="s">
        <v>6</v>
      </c>
      <c r="B10" s="11">
        <v>1</v>
      </c>
      <c r="C10" s="11">
        <v>2</v>
      </c>
      <c r="D10" s="11">
        <v>3</v>
      </c>
      <c r="E10" s="11">
        <v>4</v>
      </c>
      <c r="F10" s="11">
        <v>5</v>
      </c>
      <c r="G10" s="11">
        <v>6</v>
      </c>
      <c r="H10" s="11">
        <v>7</v>
      </c>
      <c r="I10" s="11">
        <v>8</v>
      </c>
      <c r="J10" s="11">
        <v>9</v>
      </c>
      <c r="K10" s="11">
        <v>10</v>
      </c>
    </row>
    <row r="11" spans="1:14" s="15" customFormat="1">
      <c r="A11" s="30" t="s">
        <v>108</v>
      </c>
      <c r="B11" s="31">
        <f>B12+B13</f>
        <v>30658255</v>
      </c>
      <c r="C11" s="31">
        <f>C12+C13</f>
        <v>32147037.100000001</v>
      </c>
      <c r="D11" s="31">
        <f>D12+D13</f>
        <v>32461210.399999999</v>
      </c>
      <c r="E11" s="31">
        <f>E12+E13</f>
        <v>33024309.899999999</v>
      </c>
      <c r="F11" s="32">
        <f>C11-B11</f>
        <v>1488782.1000000015</v>
      </c>
      <c r="G11" s="33">
        <f>D11-C11</f>
        <v>314173.29999999702</v>
      </c>
      <c r="H11" s="33">
        <f>E11-D11</f>
        <v>563099.5</v>
      </c>
      <c r="I11" s="14">
        <f>C11/B11%</f>
        <v>104.85605622368267</v>
      </c>
      <c r="J11" s="14">
        <f t="shared" ref="J11:K11" si="0">D11/C11%</f>
        <v>100.97730095318798</v>
      </c>
      <c r="K11" s="14">
        <f t="shared" si="0"/>
        <v>101.73468423715956</v>
      </c>
    </row>
    <row r="12" spans="1:14">
      <c r="A12" s="29" t="s">
        <v>109</v>
      </c>
      <c r="B12" s="34">
        <v>21249540</v>
      </c>
      <c r="C12" s="35">
        <v>24706444</v>
      </c>
      <c r="D12" s="35">
        <v>25805578</v>
      </c>
      <c r="E12" s="35">
        <v>28711136</v>
      </c>
      <c r="F12" s="32">
        <f t="shared" ref="F12:F13" si="1">C12-B12</f>
        <v>3456904</v>
      </c>
      <c r="G12" s="33">
        <f t="shared" ref="G12:G19" si="2">D12-C12</f>
        <v>1099134</v>
      </c>
      <c r="H12" s="33">
        <f t="shared" ref="H12:H19" si="3">E12-D12</f>
        <v>2905558</v>
      </c>
      <c r="I12" s="14">
        <f t="shared" ref="I12:I14" si="4">C12/B12%</f>
        <v>116.26813568670192</v>
      </c>
      <c r="J12" s="14">
        <f t="shared" ref="J12:J14" si="5">D12/C12%</f>
        <v>104.44877457881029</v>
      </c>
      <c r="K12" s="14">
        <f t="shared" ref="K12:K14" si="6">E12/D12%</f>
        <v>111.2594184094617</v>
      </c>
    </row>
    <row r="13" spans="1:14" s="15" customFormat="1">
      <c r="A13" s="13" t="s">
        <v>7</v>
      </c>
      <c r="B13" s="34">
        <f>B14+B116</f>
        <v>9408715</v>
      </c>
      <c r="C13" s="34">
        <f>C14+C116</f>
        <v>7440593.1000000006</v>
      </c>
      <c r="D13" s="34">
        <f>D14+D116</f>
        <v>6655632.3999999994</v>
      </c>
      <c r="E13" s="34">
        <f>E14+E116</f>
        <v>4313173.9000000004</v>
      </c>
      <c r="F13" s="32">
        <f t="shared" si="1"/>
        <v>-1968121.8999999994</v>
      </c>
      <c r="G13" s="33">
        <f t="shared" si="2"/>
        <v>-784960.70000000112</v>
      </c>
      <c r="H13" s="33">
        <f t="shared" si="3"/>
        <v>-2342458.4999999991</v>
      </c>
      <c r="I13" s="14">
        <f t="shared" si="4"/>
        <v>79.08192670306201</v>
      </c>
      <c r="J13" s="14">
        <f t="shared" si="5"/>
        <v>89.450293955733159</v>
      </c>
      <c r="K13" s="14">
        <f t="shared" si="6"/>
        <v>64.804869631922585</v>
      </c>
    </row>
    <row r="14" spans="1:14" ht="25.5">
      <c r="A14" s="16" t="s">
        <v>8</v>
      </c>
      <c r="B14" s="36">
        <f>B15+B18+B76+B101+B114</f>
        <v>9408715</v>
      </c>
      <c r="C14" s="36">
        <f>C15+C18+C76+C101+C114</f>
        <v>7440593.1000000006</v>
      </c>
      <c r="D14" s="36">
        <f>D15+D18+D76+D101+D114</f>
        <v>6655632.3999999994</v>
      </c>
      <c r="E14" s="36">
        <f>E15+E18+E76+E101+E114</f>
        <v>4313173.9000000004</v>
      </c>
      <c r="F14" s="36">
        <f t="shared" ref="F14:F19" si="7">C14-B14</f>
        <v>-1968121.8999999994</v>
      </c>
      <c r="G14" s="36">
        <f t="shared" si="2"/>
        <v>-784960.70000000112</v>
      </c>
      <c r="H14" s="36">
        <f t="shared" si="3"/>
        <v>-2342458.4999999991</v>
      </c>
      <c r="I14" s="18">
        <f t="shared" si="4"/>
        <v>79.08192670306201</v>
      </c>
      <c r="J14" s="18">
        <f t="shared" si="5"/>
        <v>89.450293955733159</v>
      </c>
      <c r="K14" s="18">
        <f t="shared" si="6"/>
        <v>64.804869631922585</v>
      </c>
    </row>
    <row r="15" spans="1:14" ht="25.5">
      <c r="A15" s="13" t="s">
        <v>9</v>
      </c>
      <c r="B15" s="34">
        <f>B16+B17</f>
        <v>3843972</v>
      </c>
      <c r="C15" s="34">
        <f t="shared" ref="C15" si="8">C16+C17</f>
        <v>1509341</v>
      </c>
      <c r="D15" s="34">
        <f t="shared" ref="D15" si="9">D16+D17</f>
        <v>1413411</v>
      </c>
      <c r="E15" s="34">
        <f t="shared" ref="E15" si="10">E16+E17</f>
        <v>0</v>
      </c>
      <c r="F15" s="33">
        <f t="shared" si="7"/>
        <v>-2334631</v>
      </c>
      <c r="G15" s="33">
        <f t="shared" si="2"/>
        <v>-95930</v>
      </c>
      <c r="H15" s="33">
        <f t="shared" si="3"/>
        <v>-1413411</v>
      </c>
      <c r="I15" s="28">
        <f t="shared" ref="I15:I78" si="11">C15/B15%</f>
        <v>39.265140328805721</v>
      </c>
      <c r="J15" s="28">
        <f t="shared" ref="J15:J78" si="12">D15/C15%</f>
        <v>93.644246065004523</v>
      </c>
      <c r="K15" s="28">
        <f t="shared" ref="K15:K78" si="13">E15/D15%</f>
        <v>0</v>
      </c>
    </row>
    <row r="16" spans="1:14" s="15" customFormat="1" ht="25.5">
      <c r="A16" s="16" t="s">
        <v>10</v>
      </c>
      <c r="B16" s="36">
        <v>3149438</v>
      </c>
      <c r="C16" s="37">
        <v>1509341</v>
      </c>
      <c r="D16" s="37">
        <v>1413411</v>
      </c>
      <c r="E16" s="38">
        <v>0</v>
      </c>
      <c r="F16" s="36">
        <f t="shared" si="7"/>
        <v>-1640097</v>
      </c>
      <c r="G16" s="36">
        <f t="shared" si="2"/>
        <v>-95930</v>
      </c>
      <c r="H16" s="36">
        <f t="shared" si="3"/>
        <v>-1413411</v>
      </c>
      <c r="I16" s="18">
        <f t="shared" si="11"/>
        <v>47.924137576291386</v>
      </c>
      <c r="J16" s="18">
        <f t="shared" si="12"/>
        <v>93.644246065004523</v>
      </c>
      <c r="K16" s="18">
        <f t="shared" si="13"/>
        <v>0</v>
      </c>
    </row>
    <row r="17" spans="1:11" s="15" customFormat="1" ht="38.25">
      <c r="A17" s="17" t="s">
        <v>11</v>
      </c>
      <c r="B17" s="36">
        <v>694534</v>
      </c>
      <c r="C17" s="36">
        <v>0</v>
      </c>
      <c r="D17" s="38">
        <v>0</v>
      </c>
      <c r="E17" s="38">
        <v>0</v>
      </c>
      <c r="F17" s="36">
        <f t="shared" si="7"/>
        <v>-694534</v>
      </c>
      <c r="G17" s="36">
        <f t="shared" si="2"/>
        <v>0</v>
      </c>
      <c r="H17" s="36">
        <f t="shared" si="3"/>
        <v>0</v>
      </c>
      <c r="I17" s="18">
        <f t="shared" si="11"/>
        <v>0</v>
      </c>
      <c r="J17" s="18" t="s">
        <v>12</v>
      </c>
      <c r="K17" s="18" t="s">
        <v>12</v>
      </c>
    </row>
    <row r="18" spans="1:11" ht="27" customHeight="1">
      <c r="A18" s="13" t="s">
        <v>13</v>
      </c>
      <c r="B18" s="34">
        <f>SUM(B19:B75)</f>
        <v>3268597</v>
      </c>
      <c r="C18" s="34">
        <f>SUM(C19:C75)</f>
        <v>3035147.9</v>
      </c>
      <c r="D18" s="34">
        <f t="shared" ref="D18:E18" si="14">SUM(D19:D75)</f>
        <v>2363888</v>
      </c>
      <c r="E18" s="34">
        <f t="shared" si="14"/>
        <v>1865336.9</v>
      </c>
      <c r="F18" s="33">
        <f t="shared" si="7"/>
        <v>-233449.10000000009</v>
      </c>
      <c r="G18" s="33">
        <f t="shared" si="2"/>
        <v>-671259.89999999991</v>
      </c>
      <c r="H18" s="33">
        <f t="shared" si="3"/>
        <v>-498551.10000000009</v>
      </c>
      <c r="I18" s="28">
        <f t="shared" si="11"/>
        <v>92.857819425276347</v>
      </c>
      <c r="J18" s="28">
        <f t="shared" si="12"/>
        <v>77.88378286277252</v>
      </c>
      <c r="K18" s="28">
        <f t="shared" si="13"/>
        <v>78.909698767454287</v>
      </c>
    </row>
    <row r="19" spans="1:11" ht="42" customHeight="1">
      <c r="A19" s="16" t="s">
        <v>14</v>
      </c>
      <c r="B19" s="38">
        <v>30513</v>
      </c>
      <c r="C19" s="38">
        <v>0</v>
      </c>
      <c r="D19" s="39">
        <v>0</v>
      </c>
      <c r="E19" s="36">
        <v>0</v>
      </c>
      <c r="F19" s="36">
        <f t="shared" si="7"/>
        <v>-30513</v>
      </c>
      <c r="G19" s="36">
        <f t="shared" si="2"/>
        <v>0</v>
      </c>
      <c r="H19" s="36">
        <f t="shared" si="3"/>
        <v>0</v>
      </c>
      <c r="I19" s="18">
        <f t="shared" si="11"/>
        <v>0</v>
      </c>
      <c r="J19" s="18" t="s">
        <v>12</v>
      </c>
      <c r="K19" s="18" t="s">
        <v>12</v>
      </c>
    </row>
    <row r="20" spans="1:11" ht="65.25" customHeight="1">
      <c r="A20" s="23" t="s">
        <v>88</v>
      </c>
      <c r="B20" s="36">
        <v>0</v>
      </c>
      <c r="C20" s="36">
        <v>195340</v>
      </c>
      <c r="D20" s="36">
        <v>0</v>
      </c>
      <c r="E20" s="36">
        <v>0</v>
      </c>
      <c r="F20" s="36">
        <f t="shared" ref="F20:F21" si="15">C20-B20</f>
        <v>195340</v>
      </c>
      <c r="G20" s="36">
        <f t="shared" ref="G20:G21" si="16">D20-C20</f>
        <v>-195340</v>
      </c>
      <c r="H20" s="36">
        <f t="shared" ref="H20:H21" si="17">E20-D20</f>
        <v>0</v>
      </c>
      <c r="I20" s="18" t="s">
        <v>12</v>
      </c>
      <c r="J20" s="18" t="s">
        <v>12</v>
      </c>
      <c r="K20" s="18" t="s">
        <v>12</v>
      </c>
    </row>
    <row r="21" spans="1:11" ht="38.25">
      <c r="A21" s="16" t="s">
        <v>15</v>
      </c>
      <c r="B21" s="36">
        <v>448440</v>
      </c>
      <c r="C21" s="39">
        <v>0</v>
      </c>
      <c r="D21" s="39">
        <v>0</v>
      </c>
      <c r="E21" s="40">
        <v>0</v>
      </c>
      <c r="F21" s="36">
        <f t="shared" si="15"/>
        <v>-448440</v>
      </c>
      <c r="G21" s="36">
        <f t="shared" si="16"/>
        <v>0</v>
      </c>
      <c r="H21" s="36">
        <f t="shared" si="17"/>
        <v>0</v>
      </c>
      <c r="I21" s="18">
        <f t="shared" si="11"/>
        <v>0</v>
      </c>
      <c r="J21" s="18" t="s">
        <v>12</v>
      </c>
      <c r="K21" s="18" t="s">
        <v>12</v>
      </c>
    </row>
    <row r="22" spans="1:11" ht="38.25">
      <c r="A22" s="16" t="s">
        <v>16</v>
      </c>
      <c r="B22" s="36">
        <v>10460</v>
      </c>
      <c r="C22" s="41">
        <v>5935.9</v>
      </c>
      <c r="D22" s="41">
        <v>0</v>
      </c>
      <c r="E22" s="41">
        <v>0</v>
      </c>
      <c r="F22" s="36">
        <f t="shared" ref="F22:F44" si="18">C22-B22</f>
        <v>-4524.1000000000004</v>
      </c>
      <c r="G22" s="36">
        <f t="shared" ref="G22:G44" si="19">D22-C22</f>
        <v>-5935.9</v>
      </c>
      <c r="H22" s="36">
        <f t="shared" ref="H22:H44" si="20">E22-D22</f>
        <v>0</v>
      </c>
      <c r="I22" s="18">
        <f t="shared" si="11"/>
        <v>56.748565965583175</v>
      </c>
      <c r="J22" s="18">
        <f t="shared" si="12"/>
        <v>0</v>
      </c>
      <c r="K22" s="18" t="s">
        <v>12</v>
      </c>
    </row>
    <row r="23" spans="1:11" ht="27" customHeight="1">
      <c r="A23" s="19" t="s">
        <v>17</v>
      </c>
      <c r="B23" s="36">
        <v>0</v>
      </c>
      <c r="C23" s="40">
        <v>3923.4</v>
      </c>
      <c r="D23" s="41">
        <v>0</v>
      </c>
      <c r="E23" s="41">
        <v>0</v>
      </c>
      <c r="F23" s="36">
        <f t="shared" si="18"/>
        <v>3923.4</v>
      </c>
      <c r="G23" s="36">
        <f t="shared" si="19"/>
        <v>-3923.4</v>
      </c>
      <c r="H23" s="36">
        <f t="shared" si="20"/>
        <v>0</v>
      </c>
      <c r="I23" s="18" t="s">
        <v>12</v>
      </c>
      <c r="J23" s="18">
        <f t="shared" si="12"/>
        <v>0</v>
      </c>
      <c r="K23" s="18" t="s">
        <v>12</v>
      </c>
    </row>
    <row r="24" spans="1:11" ht="38.25">
      <c r="A24" s="16" t="s">
        <v>18</v>
      </c>
      <c r="B24" s="36">
        <v>476</v>
      </c>
      <c r="C24" s="41">
        <v>475.9</v>
      </c>
      <c r="D24" s="36">
        <v>475.9</v>
      </c>
      <c r="E24" s="36">
        <v>468.4</v>
      </c>
      <c r="F24" s="36">
        <f t="shared" si="18"/>
        <v>-0.10000000000002274</v>
      </c>
      <c r="G24" s="36">
        <f t="shared" si="19"/>
        <v>0</v>
      </c>
      <c r="H24" s="36">
        <f t="shared" si="20"/>
        <v>-7.5</v>
      </c>
      <c r="I24" s="18">
        <f t="shared" si="11"/>
        <v>99.97899159663865</v>
      </c>
      <c r="J24" s="18">
        <f t="shared" si="12"/>
        <v>100</v>
      </c>
      <c r="K24" s="18">
        <f t="shared" si="13"/>
        <v>98.424038663584795</v>
      </c>
    </row>
    <row r="25" spans="1:11" ht="51">
      <c r="A25" s="16" t="s">
        <v>19</v>
      </c>
      <c r="B25" s="36">
        <v>88959</v>
      </c>
      <c r="C25" s="39">
        <v>86189.3</v>
      </c>
      <c r="D25" s="39">
        <v>86189.3</v>
      </c>
      <c r="E25" s="39">
        <v>85680.8</v>
      </c>
      <c r="F25" s="36">
        <f t="shared" si="18"/>
        <v>-2769.6999999999971</v>
      </c>
      <c r="G25" s="36">
        <f t="shared" si="19"/>
        <v>0</v>
      </c>
      <c r="H25" s="36">
        <f t="shared" si="20"/>
        <v>-508.5</v>
      </c>
      <c r="I25" s="18">
        <f t="shared" si="11"/>
        <v>96.886543239020227</v>
      </c>
      <c r="J25" s="18">
        <f t="shared" si="12"/>
        <v>100</v>
      </c>
      <c r="K25" s="18">
        <f t="shared" si="13"/>
        <v>99.410019573195285</v>
      </c>
    </row>
    <row r="26" spans="1:11" ht="66" customHeight="1">
      <c r="A26" s="16" t="s">
        <v>20</v>
      </c>
      <c r="B26" s="36">
        <v>679</v>
      </c>
      <c r="C26" s="39">
        <v>655.20000000000005</v>
      </c>
      <c r="D26" s="39">
        <v>655.20000000000005</v>
      </c>
      <c r="E26" s="39">
        <v>648</v>
      </c>
      <c r="F26" s="36">
        <f t="shared" si="18"/>
        <v>-23.799999999999955</v>
      </c>
      <c r="G26" s="36">
        <f t="shared" si="19"/>
        <v>0</v>
      </c>
      <c r="H26" s="36">
        <f t="shared" si="20"/>
        <v>-7.2000000000000455</v>
      </c>
      <c r="I26" s="18">
        <f t="shared" si="11"/>
        <v>96.494845360824755</v>
      </c>
      <c r="J26" s="18">
        <f t="shared" si="12"/>
        <v>100</v>
      </c>
      <c r="K26" s="18">
        <f t="shared" si="13"/>
        <v>98.901098901098891</v>
      </c>
    </row>
    <row r="27" spans="1:11" ht="39" customHeight="1">
      <c r="A27" s="16" t="s">
        <v>21</v>
      </c>
      <c r="B27" s="36">
        <v>17136</v>
      </c>
      <c r="C27" s="41">
        <v>15632.1</v>
      </c>
      <c r="D27" s="36">
        <v>15632.1</v>
      </c>
      <c r="E27" s="36">
        <v>14259.8</v>
      </c>
      <c r="F27" s="36">
        <f t="shared" si="18"/>
        <v>-1503.8999999999996</v>
      </c>
      <c r="G27" s="36">
        <f t="shared" si="19"/>
        <v>0</v>
      </c>
      <c r="H27" s="36">
        <f t="shared" si="20"/>
        <v>-1372.3000000000011</v>
      </c>
      <c r="I27" s="18">
        <f t="shared" si="11"/>
        <v>91.223739495798313</v>
      </c>
      <c r="J27" s="18">
        <f t="shared" si="12"/>
        <v>100</v>
      </c>
      <c r="K27" s="18">
        <f t="shared" si="13"/>
        <v>91.221269055341253</v>
      </c>
    </row>
    <row r="28" spans="1:11" ht="169.5" customHeight="1">
      <c r="A28" s="23" t="s">
        <v>89</v>
      </c>
      <c r="B28" s="36">
        <v>0</v>
      </c>
      <c r="C28" s="39">
        <v>366560</v>
      </c>
      <c r="D28" s="39">
        <v>370270</v>
      </c>
      <c r="E28" s="39">
        <v>0</v>
      </c>
      <c r="F28" s="36">
        <f t="shared" si="18"/>
        <v>366560</v>
      </c>
      <c r="G28" s="36">
        <f t="shared" si="19"/>
        <v>3710</v>
      </c>
      <c r="H28" s="36">
        <f t="shared" si="20"/>
        <v>-370270</v>
      </c>
      <c r="I28" s="18" t="s">
        <v>12</v>
      </c>
      <c r="J28" s="18">
        <f t="shared" si="12"/>
        <v>101.01211261457878</v>
      </c>
      <c r="K28" s="18">
        <f t="shared" si="13"/>
        <v>0</v>
      </c>
    </row>
    <row r="29" spans="1:11" ht="38.25">
      <c r="A29" s="20" t="s">
        <v>22</v>
      </c>
      <c r="B29" s="36">
        <v>2684</v>
      </c>
      <c r="C29" s="39">
        <v>2177.1</v>
      </c>
      <c r="D29" s="39">
        <v>2231.9</v>
      </c>
      <c r="E29" s="39">
        <v>2141.3000000000002</v>
      </c>
      <c r="F29" s="36">
        <f t="shared" si="18"/>
        <v>-506.90000000000009</v>
      </c>
      <c r="G29" s="36">
        <f t="shared" si="19"/>
        <v>54.800000000000182</v>
      </c>
      <c r="H29" s="36">
        <f t="shared" si="20"/>
        <v>-90.599999999999909</v>
      </c>
      <c r="I29" s="18">
        <f t="shared" si="11"/>
        <v>81.114008941877785</v>
      </c>
      <c r="J29" s="18">
        <f t="shared" si="12"/>
        <v>102.51710991686188</v>
      </c>
      <c r="K29" s="18">
        <f t="shared" si="13"/>
        <v>95.940678345804017</v>
      </c>
    </row>
    <row r="30" spans="1:11" ht="51">
      <c r="A30" s="19" t="s">
        <v>23</v>
      </c>
      <c r="B30" s="36">
        <v>10138</v>
      </c>
      <c r="C30" s="41">
        <v>10137.299999999999</v>
      </c>
      <c r="D30" s="36">
        <v>10137.299999999999</v>
      </c>
      <c r="E30" s="36">
        <v>10062.299999999999</v>
      </c>
      <c r="F30" s="36">
        <f t="shared" si="18"/>
        <v>-0.7000000000007276</v>
      </c>
      <c r="G30" s="36">
        <f t="shared" si="19"/>
        <v>0</v>
      </c>
      <c r="H30" s="36">
        <f t="shared" si="20"/>
        <v>-75</v>
      </c>
      <c r="I30" s="18">
        <f t="shared" si="11"/>
        <v>99.99309528506609</v>
      </c>
      <c r="J30" s="18">
        <f t="shared" si="12"/>
        <v>100</v>
      </c>
      <c r="K30" s="18">
        <f t="shared" si="13"/>
        <v>99.260158030244739</v>
      </c>
    </row>
    <row r="31" spans="1:11" ht="25.5">
      <c r="A31" s="19" t="s">
        <v>24</v>
      </c>
      <c r="B31" s="36">
        <v>5349</v>
      </c>
      <c r="C31" s="41">
        <v>15613.1</v>
      </c>
      <c r="D31" s="36">
        <v>17028</v>
      </c>
      <c r="E31" s="36">
        <v>10573.9</v>
      </c>
      <c r="F31" s="36">
        <f t="shared" si="18"/>
        <v>10264.1</v>
      </c>
      <c r="G31" s="36">
        <f t="shared" si="19"/>
        <v>1414.8999999999996</v>
      </c>
      <c r="H31" s="36">
        <f t="shared" si="20"/>
        <v>-6454.1</v>
      </c>
      <c r="I31" s="18">
        <f t="shared" si="11"/>
        <v>291.88820340250516</v>
      </c>
      <c r="J31" s="18">
        <f t="shared" si="12"/>
        <v>109.06226181860104</v>
      </c>
      <c r="K31" s="18">
        <f t="shared" si="13"/>
        <v>62.09713413201785</v>
      </c>
    </row>
    <row r="32" spans="1:11" ht="38.25">
      <c r="A32" s="20" t="s">
        <v>25</v>
      </c>
      <c r="B32" s="36">
        <v>1064</v>
      </c>
      <c r="C32" s="39">
        <v>1089.3</v>
      </c>
      <c r="D32" s="39">
        <v>1089.3</v>
      </c>
      <c r="E32" s="39">
        <v>1027.0999999999999</v>
      </c>
      <c r="F32" s="36">
        <f t="shared" si="18"/>
        <v>25.299999999999955</v>
      </c>
      <c r="G32" s="36">
        <f t="shared" si="19"/>
        <v>0</v>
      </c>
      <c r="H32" s="36">
        <f t="shared" si="20"/>
        <v>-62.200000000000045</v>
      </c>
      <c r="I32" s="18">
        <f t="shared" si="11"/>
        <v>102.37781954887217</v>
      </c>
      <c r="J32" s="18">
        <f t="shared" si="12"/>
        <v>100</v>
      </c>
      <c r="K32" s="18">
        <f t="shared" si="13"/>
        <v>94.289910951987522</v>
      </c>
    </row>
    <row r="33" spans="1:11" ht="38.25">
      <c r="A33" s="20" t="s">
        <v>26</v>
      </c>
      <c r="B33" s="36">
        <v>9487</v>
      </c>
      <c r="C33" s="41">
        <v>9097.1</v>
      </c>
      <c r="D33" s="36">
        <v>0</v>
      </c>
      <c r="E33" s="36">
        <v>0</v>
      </c>
      <c r="F33" s="36">
        <f t="shared" si="18"/>
        <v>-389.89999999999964</v>
      </c>
      <c r="G33" s="36">
        <f t="shared" si="19"/>
        <v>-9097.1</v>
      </c>
      <c r="H33" s="36">
        <f t="shared" si="20"/>
        <v>0</v>
      </c>
      <c r="I33" s="18">
        <f t="shared" si="11"/>
        <v>95.890165489617374</v>
      </c>
      <c r="J33" s="18">
        <f t="shared" si="12"/>
        <v>0</v>
      </c>
      <c r="K33" s="18" t="s">
        <v>12</v>
      </c>
    </row>
    <row r="34" spans="1:11" ht="38.25">
      <c r="A34" s="20" t="s">
        <v>27</v>
      </c>
      <c r="B34" s="36">
        <v>6646</v>
      </c>
      <c r="C34" s="41">
        <v>4630</v>
      </c>
      <c r="D34" s="36">
        <v>4630</v>
      </c>
      <c r="E34" s="36">
        <v>4630</v>
      </c>
      <c r="F34" s="36">
        <f t="shared" si="18"/>
        <v>-2016</v>
      </c>
      <c r="G34" s="36">
        <f t="shared" si="19"/>
        <v>0</v>
      </c>
      <c r="H34" s="36">
        <f t="shared" si="20"/>
        <v>0</v>
      </c>
      <c r="I34" s="18">
        <f t="shared" si="11"/>
        <v>69.66596448991875</v>
      </c>
      <c r="J34" s="18">
        <f t="shared" si="12"/>
        <v>100</v>
      </c>
      <c r="K34" s="18">
        <f t="shared" si="13"/>
        <v>100</v>
      </c>
    </row>
    <row r="35" spans="1:11" ht="51">
      <c r="A35" s="24" t="s">
        <v>90</v>
      </c>
      <c r="B35" s="36">
        <v>0</v>
      </c>
      <c r="C35" s="41">
        <v>12000</v>
      </c>
      <c r="D35" s="36">
        <v>12000</v>
      </c>
      <c r="E35" s="36">
        <v>12000</v>
      </c>
      <c r="F35" s="36">
        <f t="shared" si="18"/>
        <v>12000</v>
      </c>
      <c r="G35" s="36">
        <f t="shared" si="19"/>
        <v>0</v>
      </c>
      <c r="H35" s="36">
        <f t="shared" si="20"/>
        <v>0</v>
      </c>
      <c r="I35" s="18" t="s">
        <v>12</v>
      </c>
      <c r="J35" s="18">
        <f t="shared" si="12"/>
        <v>100</v>
      </c>
      <c r="K35" s="18">
        <f t="shared" si="13"/>
        <v>100</v>
      </c>
    </row>
    <row r="36" spans="1:11" ht="25.5">
      <c r="A36" s="20" t="s">
        <v>28</v>
      </c>
      <c r="B36" s="36">
        <v>49357</v>
      </c>
      <c r="C36" s="36">
        <v>31816.799999999999</v>
      </c>
      <c r="D36" s="36">
        <v>42916.4</v>
      </c>
      <c r="E36" s="36">
        <v>29440.5</v>
      </c>
      <c r="F36" s="36">
        <f t="shared" si="18"/>
        <v>-17540.2</v>
      </c>
      <c r="G36" s="36">
        <f t="shared" si="19"/>
        <v>11099.600000000002</v>
      </c>
      <c r="H36" s="36">
        <f t="shared" si="20"/>
        <v>-13475.900000000001</v>
      </c>
      <c r="I36" s="18">
        <f t="shared" si="11"/>
        <v>64.462588893166114</v>
      </c>
      <c r="J36" s="18">
        <f t="shared" si="12"/>
        <v>134.8859721907923</v>
      </c>
      <c r="K36" s="18">
        <f t="shared" si="13"/>
        <v>68.599649551220509</v>
      </c>
    </row>
    <row r="37" spans="1:11" ht="41.25" customHeight="1">
      <c r="A37" s="20" t="s">
        <v>29</v>
      </c>
      <c r="B37" s="36">
        <v>294089</v>
      </c>
      <c r="C37" s="39">
        <v>163669.1</v>
      </c>
      <c r="D37" s="39">
        <v>132246.1</v>
      </c>
      <c r="E37" s="36">
        <v>132246.1</v>
      </c>
      <c r="F37" s="36">
        <f t="shared" si="18"/>
        <v>-130419.9</v>
      </c>
      <c r="G37" s="36">
        <f t="shared" si="19"/>
        <v>-31423</v>
      </c>
      <c r="H37" s="36">
        <f t="shared" si="20"/>
        <v>0</v>
      </c>
      <c r="I37" s="18">
        <f t="shared" si="11"/>
        <v>55.652914593881448</v>
      </c>
      <c r="J37" s="18">
        <f t="shared" si="12"/>
        <v>80.80089644288384</v>
      </c>
      <c r="K37" s="18">
        <f t="shared" si="13"/>
        <v>100</v>
      </c>
    </row>
    <row r="38" spans="1:11" ht="53.25" customHeight="1">
      <c r="A38" s="20" t="s">
        <v>30</v>
      </c>
      <c r="B38" s="36">
        <v>200452</v>
      </c>
      <c r="C38" s="39">
        <v>0</v>
      </c>
      <c r="D38" s="39">
        <v>0</v>
      </c>
      <c r="E38" s="39">
        <v>0</v>
      </c>
      <c r="F38" s="36">
        <f t="shared" si="18"/>
        <v>-200452</v>
      </c>
      <c r="G38" s="36">
        <f t="shared" si="19"/>
        <v>0</v>
      </c>
      <c r="H38" s="36">
        <f t="shared" si="20"/>
        <v>0</v>
      </c>
      <c r="I38" s="18">
        <f t="shared" si="11"/>
        <v>0</v>
      </c>
      <c r="J38" s="18" t="s">
        <v>12</v>
      </c>
      <c r="K38" s="18" t="s">
        <v>12</v>
      </c>
    </row>
    <row r="39" spans="1:11" ht="38.25">
      <c r="A39" s="24" t="s">
        <v>91</v>
      </c>
      <c r="B39" s="36">
        <v>0</v>
      </c>
      <c r="C39" s="39">
        <v>42078.1</v>
      </c>
      <c r="D39" s="39">
        <v>109418.9</v>
      </c>
      <c r="E39" s="39">
        <v>164223.5</v>
      </c>
      <c r="F39" s="36">
        <f t="shared" si="18"/>
        <v>42078.1</v>
      </c>
      <c r="G39" s="36">
        <f t="shared" si="19"/>
        <v>67340.799999999988</v>
      </c>
      <c r="H39" s="36">
        <f t="shared" si="20"/>
        <v>54804.600000000006</v>
      </c>
      <c r="I39" s="18" t="s">
        <v>12</v>
      </c>
      <c r="J39" s="18">
        <f t="shared" si="12"/>
        <v>260.03764428526949</v>
      </c>
      <c r="K39" s="18">
        <f t="shared" si="13"/>
        <v>150.08695938270264</v>
      </c>
    </row>
    <row r="40" spans="1:11" ht="38.25">
      <c r="A40" s="20" t="s">
        <v>31</v>
      </c>
      <c r="B40" s="36">
        <v>40992</v>
      </c>
      <c r="C40" s="39">
        <v>0</v>
      </c>
      <c r="D40" s="39">
        <v>0</v>
      </c>
      <c r="E40" s="39">
        <v>0</v>
      </c>
      <c r="F40" s="36">
        <f t="shared" si="18"/>
        <v>-40992</v>
      </c>
      <c r="G40" s="36">
        <f t="shared" si="19"/>
        <v>0</v>
      </c>
      <c r="H40" s="36">
        <f t="shared" si="20"/>
        <v>0</v>
      </c>
      <c r="I40" s="18">
        <f t="shared" si="11"/>
        <v>0</v>
      </c>
      <c r="J40" s="18" t="s">
        <v>12</v>
      </c>
      <c r="K40" s="18" t="s">
        <v>12</v>
      </c>
    </row>
    <row r="41" spans="1:11" ht="25.5">
      <c r="A41" s="20" t="s">
        <v>32</v>
      </c>
      <c r="B41" s="36">
        <v>14382</v>
      </c>
      <c r="C41" s="39">
        <v>0</v>
      </c>
      <c r="D41" s="39">
        <v>0</v>
      </c>
      <c r="E41" s="39">
        <v>0</v>
      </c>
      <c r="F41" s="36">
        <f t="shared" si="18"/>
        <v>-14382</v>
      </c>
      <c r="G41" s="36">
        <f t="shared" si="19"/>
        <v>0</v>
      </c>
      <c r="H41" s="36">
        <f t="shared" si="20"/>
        <v>0</v>
      </c>
      <c r="I41" s="18">
        <f t="shared" si="11"/>
        <v>0</v>
      </c>
      <c r="J41" s="18" t="s">
        <v>12</v>
      </c>
      <c r="K41" s="18" t="s">
        <v>12</v>
      </c>
    </row>
    <row r="42" spans="1:11" ht="38.25">
      <c r="A42" s="20" t="s">
        <v>33</v>
      </c>
      <c r="B42" s="36">
        <v>152152</v>
      </c>
      <c r="C42" s="39">
        <v>0</v>
      </c>
      <c r="D42" s="39">
        <v>0</v>
      </c>
      <c r="E42" s="39">
        <v>0</v>
      </c>
      <c r="F42" s="36">
        <f t="shared" si="18"/>
        <v>-152152</v>
      </c>
      <c r="G42" s="36">
        <f t="shared" si="19"/>
        <v>0</v>
      </c>
      <c r="H42" s="36">
        <f t="shared" si="20"/>
        <v>0</v>
      </c>
      <c r="I42" s="18">
        <f t="shared" si="11"/>
        <v>0</v>
      </c>
      <c r="J42" s="18" t="s">
        <v>12</v>
      </c>
      <c r="K42" s="18" t="s">
        <v>12</v>
      </c>
    </row>
    <row r="43" spans="1:11" ht="38.25">
      <c r="A43" s="24" t="s">
        <v>92</v>
      </c>
      <c r="B43" s="36">
        <v>0</v>
      </c>
      <c r="C43" s="39">
        <v>122144.1</v>
      </c>
      <c r="D43" s="39">
        <v>116340.7</v>
      </c>
      <c r="E43" s="39">
        <v>116340.7</v>
      </c>
      <c r="F43" s="36">
        <f t="shared" si="18"/>
        <v>122144.1</v>
      </c>
      <c r="G43" s="36">
        <f t="shared" si="19"/>
        <v>-5803.4000000000087</v>
      </c>
      <c r="H43" s="36">
        <f t="shared" si="20"/>
        <v>0</v>
      </c>
      <c r="I43" s="18" t="s">
        <v>12</v>
      </c>
      <c r="J43" s="18">
        <f t="shared" si="12"/>
        <v>95.248726708862719</v>
      </c>
      <c r="K43" s="18">
        <f t="shared" si="13"/>
        <v>100</v>
      </c>
    </row>
    <row r="44" spans="1:11" ht="28.5" customHeight="1">
      <c r="A44" s="24" t="s">
        <v>93</v>
      </c>
      <c r="B44" s="36">
        <v>0</v>
      </c>
      <c r="C44" s="39">
        <v>37376.199999999997</v>
      </c>
      <c r="D44" s="39">
        <v>42480.1</v>
      </c>
      <c r="E44" s="39">
        <v>44580.2</v>
      </c>
      <c r="F44" s="36">
        <f t="shared" si="18"/>
        <v>37376.199999999997</v>
      </c>
      <c r="G44" s="36">
        <f t="shared" si="19"/>
        <v>5103.9000000000015</v>
      </c>
      <c r="H44" s="36">
        <f t="shared" si="20"/>
        <v>2100.0999999999985</v>
      </c>
      <c r="I44" s="18" t="s">
        <v>12</v>
      </c>
      <c r="J44" s="18">
        <f t="shared" si="12"/>
        <v>113.65548129558384</v>
      </c>
      <c r="K44" s="18">
        <f t="shared" si="13"/>
        <v>104.94372659198071</v>
      </c>
    </row>
    <row r="45" spans="1:11" ht="39.75" customHeight="1">
      <c r="A45" s="24" t="s">
        <v>94</v>
      </c>
      <c r="B45" s="36">
        <v>0</v>
      </c>
      <c r="C45" s="39">
        <v>107486</v>
      </c>
      <c r="D45" s="39">
        <v>108780.4</v>
      </c>
      <c r="E45" s="39">
        <v>106968.6</v>
      </c>
      <c r="F45" s="36">
        <f t="shared" ref="F45:F75" si="21">C45-B45</f>
        <v>107486</v>
      </c>
      <c r="G45" s="36">
        <f t="shared" ref="G45:G77" si="22">D45-C45</f>
        <v>1294.3999999999942</v>
      </c>
      <c r="H45" s="36">
        <f t="shared" ref="H45:H77" si="23">E45-D45</f>
        <v>-1811.7999999999884</v>
      </c>
      <c r="I45" s="18" t="s">
        <v>12</v>
      </c>
      <c r="J45" s="18">
        <f t="shared" si="12"/>
        <v>101.20424985579518</v>
      </c>
      <c r="K45" s="18">
        <f t="shared" si="13"/>
        <v>98.334442601792247</v>
      </c>
    </row>
    <row r="46" spans="1:11" ht="38.25">
      <c r="A46" s="24" t="s">
        <v>34</v>
      </c>
      <c r="B46" s="36">
        <v>85501</v>
      </c>
      <c r="C46" s="36">
        <v>65303.4</v>
      </c>
      <c r="D46" s="36">
        <v>63711.1</v>
      </c>
      <c r="E46" s="36">
        <v>65774.899999999994</v>
      </c>
      <c r="F46" s="36">
        <f t="shared" si="21"/>
        <v>-20197.599999999999</v>
      </c>
      <c r="G46" s="36">
        <f t="shared" si="22"/>
        <v>-1592.3000000000029</v>
      </c>
      <c r="H46" s="36">
        <f t="shared" si="23"/>
        <v>2063.7999999999956</v>
      </c>
      <c r="I46" s="18">
        <f t="shared" si="11"/>
        <v>76.377352311668872</v>
      </c>
      <c r="J46" s="18">
        <f t="shared" si="12"/>
        <v>97.56168897790927</v>
      </c>
      <c r="K46" s="18">
        <f t="shared" si="13"/>
        <v>103.23930994756014</v>
      </c>
    </row>
    <row r="47" spans="1:11" ht="41.25" customHeight="1">
      <c r="A47" s="20" t="s">
        <v>35</v>
      </c>
      <c r="B47" s="36">
        <v>165649</v>
      </c>
      <c r="C47" s="36">
        <v>0</v>
      </c>
      <c r="D47" s="36">
        <v>0</v>
      </c>
      <c r="E47" s="36">
        <v>0</v>
      </c>
      <c r="F47" s="36">
        <f t="shared" si="21"/>
        <v>-165649</v>
      </c>
      <c r="G47" s="36">
        <f t="shared" si="22"/>
        <v>0</v>
      </c>
      <c r="H47" s="36">
        <f t="shared" si="23"/>
        <v>0</v>
      </c>
      <c r="I47" s="18">
        <f t="shared" si="11"/>
        <v>0</v>
      </c>
      <c r="J47" s="18" t="s">
        <v>12</v>
      </c>
      <c r="K47" s="18" t="s">
        <v>12</v>
      </c>
    </row>
    <row r="48" spans="1:11" s="15" customFormat="1" ht="29.25" customHeight="1">
      <c r="A48" s="19" t="s">
        <v>36</v>
      </c>
      <c r="B48" s="36">
        <v>18396</v>
      </c>
      <c r="C48" s="39">
        <v>0</v>
      </c>
      <c r="D48" s="39">
        <v>0</v>
      </c>
      <c r="E48" s="36">
        <v>0</v>
      </c>
      <c r="F48" s="36">
        <f t="shared" si="21"/>
        <v>-18396</v>
      </c>
      <c r="G48" s="36">
        <f t="shared" si="22"/>
        <v>0</v>
      </c>
      <c r="H48" s="36">
        <f t="shared" si="23"/>
        <v>0</v>
      </c>
      <c r="I48" s="18">
        <f t="shared" si="11"/>
        <v>0</v>
      </c>
      <c r="J48" s="18" t="s">
        <v>12</v>
      </c>
      <c r="K48" s="18" t="s">
        <v>12</v>
      </c>
    </row>
    <row r="49" spans="1:11" s="15" customFormat="1" ht="51">
      <c r="A49" s="21" t="s">
        <v>37</v>
      </c>
      <c r="B49" s="36">
        <v>61220</v>
      </c>
      <c r="C49" s="39">
        <v>61947.1</v>
      </c>
      <c r="D49" s="39">
        <v>0</v>
      </c>
      <c r="E49" s="36">
        <v>0</v>
      </c>
      <c r="F49" s="36">
        <f t="shared" si="21"/>
        <v>727.09999999999854</v>
      </c>
      <c r="G49" s="36">
        <f t="shared" si="22"/>
        <v>-61947.1</v>
      </c>
      <c r="H49" s="36">
        <f t="shared" si="23"/>
        <v>0</v>
      </c>
      <c r="I49" s="18">
        <f t="shared" si="11"/>
        <v>101.18768376347597</v>
      </c>
      <c r="J49" s="18">
        <f t="shared" si="12"/>
        <v>0</v>
      </c>
      <c r="K49" s="18" t="s">
        <v>12</v>
      </c>
    </row>
    <row r="50" spans="1:11" ht="51">
      <c r="A50" s="22" t="s">
        <v>38</v>
      </c>
      <c r="B50" s="36">
        <v>3115</v>
      </c>
      <c r="C50" s="39">
        <v>6718.4</v>
      </c>
      <c r="D50" s="36">
        <v>6718.4</v>
      </c>
      <c r="E50" s="36">
        <v>6630.6</v>
      </c>
      <c r="F50" s="36">
        <f t="shared" si="21"/>
        <v>3603.3999999999996</v>
      </c>
      <c r="G50" s="36">
        <f t="shared" si="22"/>
        <v>0</v>
      </c>
      <c r="H50" s="36">
        <f t="shared" si="23"/>
        <v>-87.799999999999272</v>
      </c>
      <c r="I50" s="18">
        <f t="shared" si="11"/>
        <v>215.67897271268058</v>
      </c>
      <c r="J50" s="18">
        <f t="shared" si="12"/>
        <v>100</v>
      </c>
      <c r="K50" s="18">
        <f t="shared" si="13"/>
        <v>98.693141224100984</v>
      </c>
    </row>
    <row r="51" spans="1:11" ht="66" customHeight="1">
      <c r="A51" s="22" t="s">
        <v>39</v>
      </c>
      <c r="B51" s="36">
        <v>0</v>
      </c>
      <c r="C51" s="39">
        <v>35462</v>
      </c>
      <c r="D51" s="39">
        <v>0</v>
      </c>
      <c r="E51" s="40">
        <v>0</v>
      </c>
      <c r="F51" s="36">
        <f t="shared" si="21"/>
        <v>35462</v>
      </c>
      <c r="G51" s="36">
        <f t="shared" si="22"/>
        <v>-35462</v>
      </c>
      <c r="H51" s="36">
        <f t="shared" si="23"/>
        <v>0</v>
      </c>
      <c r="I51" s="18" t="s">
        <v>12</v>
      </c>
      <c r="J51" s="18">
        <f t="shared" si="12"/>
        <v>0</v>
      </c>
      <c r="K51" s="18" t="s">
        <v>12</v>
      </c>
    </row>
    <row r="52" spans="1:11" ht="78.75" customHeight="1">
      <c r="A52" s="22" t="s">
        <v>40</v>
      </c>
      <c r="B52" s="36">
        <v>31676</v>
      </c>
      <c r="C52" s="39">
        <v>47542.6</v>
      </c>
      <c r="D52" s="36">
        <v>0</v>
      </c>
      <c r="E52" s="36">
        <v>0</v>
      </c>
      <c r="F52" s="36">
        <f t="shared" si="21"/>
        <v>15866.599999999999</v>
      </c>
      <c r="G52" s="36">
        <f t="shared" si="22"/>
        <v>-47542.6</v>
      </c>
      <c r="H52" s="36">
        <f t="shared" si="23"/>
        <v>0</v>
      </c>
      <c r="I52" s="18">
        <f t="shared" si="11"/>
        <v>150.09028917792651</v>
      </c>
      <c r="J52" s="18">
        <f t="shared" si="12"/>
        <v>0</v>
      </c>
      <c r="K52" s="18" t="s">
        <v>12</v>
      </c>
    </row>
    <row r="53" spans="1:11" ht="38.25">
      <c r="A53" s="22" t="s">
        <v>41</v>
      </c>
      <c r="B53" s="36">
        <v>650622</v>
      </c>
      <c r="C53" s="39">
        <v>0</v>
      </c>
      <c r="D53" s="36">
        <v>0</v>
      </c>
      <c r="E53" s="36">
        <v>0</v>
      </c>
      <c r="F53" s="36">
        <f t="shared" si="21"/>
        <v>-650622</v>
      </c>
      <c r="G53" s="36">
        <f t="shared" si="22"/>
        <v>0</v>
      </c>
      <c r="H53" s="36">
        <f t="shared" si="23"/>
        <v>0</v>
      </c>
      <c r="I53" s="18">
        <f t="shared" si="11"/>
        <v>0</v>
      </c>
      <c r="J53" s="18" t="s">
        <v>12</v>
      </c>
      <c r="K53" s="18" t="s">
        <v>12</v>
      </c>
    </row>
    <row r="54" spans="1:11" ht="54" customHeight="1">
      <c r="A54" s="22" t="s">
        <v>42</v>
      </c>
      <c r="B54" s="36">
        <v>92441</v>
      </c>
      <c r="C54" s="39">
        <v>0</v>
      </c>
      <c r="D54" s="39">
        <v>0</v>
      </c>
      <c r="E54" s="39">
        <v>0</v>
      </c>
      <c r="F54" s="36">
        <f t="shared" si="21"/>
        <v>-92441</v>
      </c>
      <c r="G54" s="36">
        <f t="shared" si="22"/>
        <v>0</v>
      </c>
      <c r="H54" s="36">
        <f t="shared" si="23"/>
        <v>0</v>
      </c>
      <c r="I54" s="18">
        <f t="shared" si="11"/>
        <v>0</v>
      </c>
      <c r="J54" s="18" t="s">
        <v>12</v>
      </c>
      <c r="K54" s="18" t="s">
        <v>12</v>
      </c>
    </row>
    <row r="55" spans="1:11" ht="66" customHeight="1">
      <c r="A55" s="22" t="s">
        <v>43</v>
      </c>
      <c r="B55" s="36">
        <v>17481</v>
      </c>
      <c r="C55" s="39">
        <v>15955.8</v>
      </c>
      <c r="D55" s="39">
        <v>15955.8</v>
      </c>
      <c r="E55" s="39">
        <v>15955.8</v>
      </c>
      <c r="F55" s="36">
        <f t="shared" si="21"/>
        <v>-1525.2000000000007</v>
      </c>
      <c r="G55" s="36">
        <f t="shared" si="22"/>
        <v>0</v>
      </c>
      <c r="H55" s="36">
        <f t="shared" si="23"/>
        <v>0</v>
      </c>
      <c r="I55" s="18">
        <f t="shared" si="11"/>
        <v>91.2750986785653</v>
      </c>
      <c r="J55" s="18">
        <f t="shared" si="12"/>
        <v>100</v>
      </c>
      <c r="K55" s="18">
        <f t="shared" si="13"/>
        <v>100</v>
      </c>
    </row>
    <row r="56" spans="1:11" ht="38.25">
      <c r="A56" s="22" t="s">
        <v>44</v>
      </c>
      <c r="B56" s="36">
        <v>50083</v>
      </c>
      <c r="C56" s="39">
        <v>45298</v>
      </c>
      <c r="D56" s="39">
        <v>3410.2</v>
      </c>
      <c r="E56" s="39">
        <v>3410.2</v>
      </c>
      <c r="F56" s="36">
        <f t="shared" si="21"/>
        <v>-4785</v>
      </c>
      <c r="G56" s="36">
        <f t="shared" si="22"/>
        <v>-41887.800000000003</v>
      </c>
      <c r="H56" s="36">
        <f t="shared" si="23"/>
        <v>0</v>
      </c>
      <c r="I56" s="18">
        <f t="shared" si="11"/>
        <v>90.445859872611464</v>
      </c>
      <c r="J56" s="18">
        <f t="shared" si="12"/>
        <v>7.5283676983531276</v>
      </c>
      <c r="K56" s="18">
        <f t="shared" si="13"/>
        <v>100</v>
      </c>
    </row>
    <row r="57" spans="1:11" ht="78" customHeight="1">
      <c r="A57" s="25" t="s">
        <v>95</v>
      </c>
      <c r="B57" s="36">
        <v>0</v>
      </c>
      <c r="C57" s="39">
        <v>0</v>
      </c>
      <c r="D57" s="39">
        <v>0</v>
      </c>
      <c r="E57" s="39">
        <v>232393.5</v>
      </c>
      <c r="F57" s="36">
        <f t="shared" si="21"/>
        <v>0</v>
      </c>
      <c r="G57" s="36">
        <f t="shared" si="22"/>
        <v>0</v>
      </c>
      <c r="H57" s="36">
        <f t="shared" si="23"/>
        <v>232393.5</v>
      </c>
      <c r="I57" s="18" t="s">
        <v>12</v>
      </c>
      <c r="J57" s="18" t="s">
        <v>12</v>
      </c>
      <c r="K57" s="18" t="s">
        <v>12</v>
      </c>
    </row>
    <row r="58" spans="1:11" ht="51">
      <c r="A58" s="22" t="s">
        <v>45</v>
      </c>
      <c r="B58" s="36">
        <v>25000</v>
      </c>
      <c r="C58" s="39">
        <v>43000</v>
      </c>
      <c r="D58" s="40">
        <v>0</v>
      </c>
      <c r="E58" s="40">
        <v>6872</v>
      </c>
      <c r="F58" s="36">
        <f t="shared" si="21"/>
        <v>18000</v>
      </c>
      <c r="G58" s="36">
        <f t="shared" si="22"/>
        <v>-43000</v>
      </c>
      <c r="H58" s="36">
        <f t="shared" si="23"/>
        <v>6872</v>
      </c>
      <c r="I58" s="18">
        <f t="shared" si="11"/>
        <v>172</v>
      </c>
      <c r="J58" s="18">
        <f t="shared" si="12"/>
        <v>0</v>
      </c>
      <c r="K58" s="18" t="s">
        <v>12</v>
      </c>
    </row>
    <row r="59" spans="1:11" ht="38.25">
      <c r="A59" s="22" t="s">
        <v>46</v>
      </c>
      <c r="B59" s="36">
        <v>10182</v>
      </c>
      <c r="C59" s="39">
        <v>9175</v>
      </c>
      <c r="D59" s="39">
        <v>9175</v>
      </c>
      <c r="E59" s="39">
        <v>9038.7999999999993</v>
      </c>
      <c r="F59" s="36">
        <f t="shared" si="21"/>
        <v>-1007</v>
      </c>
      <c r="G59" s="36">
        <f t="shared" si="22"/>
        <v>0</v>
      </c>
      <c r="H59" s="36">
        <f t="shared" si="23"/>
        <v>-136.20000000000073</v>
      </c>
      <c r="I59" s="18">
        <f t="shared" si="11"/>
        <v>90.109998035749371</v>
      </c>
      <c r="J59" s="18">
        <f t="shared" si="12"/>
        <v>100</v>
      </c>
      <c r="K59" s="18">
        <f t="shared" si="13"/>
        <v>98.515531335149859</v>
      </c>
    </row>
    <row r="60" spans="1:11" ht="76.5">
      <c r="A60" s="25" t="s">
        <v>47</v>
      </c>
      <c r="B60" s="36">
        <v>150000</v>
      </c>
      <c r="C60" s="39">
        <v>300000</v>
      </c>
      <c r="D60" s="39">
        <v>365624.5</v>
      </c>
      <c r="E60" s="39">
        <v>0</v>
      </c>
      <c r="F60" s="36">
        <f t="shared" si="21"/>
        <v>150000</v>
      </c>
      <c r="G60" s="36">
        <f t="shared" si="22"/>
        <v>65624.5</v>
      </c>
      <c r="H60" s="36">
        <f t="shared" si="23"/>
        <v>-365624.5</v>
      </c>
      <c r="I60" s="18">
        <f t="shared" si="11"/>
        <v>200</v>
      </c>
      <c r="J60" s="18">
        <f t="shared" si="12"/>
        <v>121.87483333333333</v>
      </c>
      <c r="K60" s="18">
        <f t="shared" si="13"/>
        <v>0</v>
      </c>
    </row>
    <row r="61" spans="1:11" ht="25.5">
      <c r="A61" s="25" t="s">
        <v>48</v>
      </c>
      <c r="B61" s="36">
        <v>18367</v>
      </c>
      <c r="C61" s="39">
        <v>18495.7</v>
      </c>
      <c r="D61" s="39">
        <v>18495.7</v>
      </c>
      <c r="E61" s="39">
        <v>18236.8</v>
      </c>
      <c r="F61" s="36">
        <f t="shared" si="21"/>
        <v>128.70000000000073</v>
      </c>
      <c r="G61" s="36">
        <f t="shared" si="22"/>
        <v>0</v>
      </c>
      <c r="H61" s="36">
        <f t="shared" si="23"/>
        <v>-258.90000000000146</v>
      </c>
      <c r="I61" s="18">
        <f t="shared" si="11"/>
        <v>100.70071323569447</v>
      </c>
      <c r="J61" s="18">
        <f t="shared" si="12"/>
        <v>100.00000000000001</v>
      </c>
      <c r="K61" s="18">
        <f t="shared" si="13"/>
        <v>98.600215185151143</v>
      </c>
    </row>
    <row r="62" spans="1:11" ht="38.25">
      <c r="A62" s="25" t="s">
        <v>96</v>
      </c>
      <c r="B62" s="36">
        <v>147955</v>
      </c>
      <c r="C62" s="39">
        <v>148206.29999999999</v>
      </c>
      <c r="D62" s="39">
        <v>0</v>
      </c>
      <c r="E62" s="39">
        <v>0</v>
      </c>
      <c r="F62" s="36">
        <f t="shared" si="21"/>
        <v>251.29999999998836</v>
      </c>
      <c r="G62" s="36">
        <f t="shared" si="22"/>
        <v>-148206.29999999999</v>
      </c>
      <c r="H62" s="36">
        <f t="shared" si="23"/>
        <v>0</v>
      </c>
      <c r="I62" s="18">
        <f t="shared" si="11"/>
        <v>100.16984894055625</v>
      </c>
      <c r="J62" s="18">
        <f t="shared" si="12"/>
        <v>0</v>
      </c>
      <c r="K62" s="18" t="s">
        <v>12</v>
      </c>
    </row>
    <row r="63" spans="1:11" ht="54.75" customHeight="1">
      <c r="A63" s="25" t="s">
        <v>49</v>
      </c>
      <c r="B63" s="36">
        <v>255351</v>
      </c>
      <c r="C63" s="39">
        <v>304539.90000000002</v>
      </c>
      <c r="D63" s="39">
        <v>316153.5</v>
      </c>
      <c r="E63" s="39">
        <v>0</v>
      </c>
      <c r="F63" s="36">
        <f t="shared" si="21"/>
        <v>49188.900000000023</v>
      </c>
      <c r="G63" s="36">
        <f t="shared" si="22"/>
        <v>11613.599999999977</v>
      </c>
      <c r="H63" s="36">
        <f t="shared" si="23"/>
        <v>-316153.5</v>
      </c>
      <c r="I63" s="18">
        <f t="shared" si="11"/>
        <v>119.26324940963615</v>
      </c>
      <c r="J63" s="18">
        <f t="shared" si="12"/>
        <v>103.81349044903475</v>
      </c>
      <c r="K63" s="18">
        <f t="shared" si="13"/>
        <v>0</v>
      </c>
    </row>
    <row r="64" spans="1:11" ht="29.25" customHeight="1">
      <c r="A64" s="25" t="s">
        <v>50</v>
      </c>
      <c r="B64" s="36">
        <v>40133</v>
      </c>
      <c r="C64" s="39">
        <v>93931.4</v>
      </c>
      <c r="D64" s="39">
        <v>199432.2</v>
      </c>
      <c r="E64" s="39">
        <v>302148.5</v>
      </c>
      <c r="F64" s="36">
        <f t="shared" si="21"/>
        <v>53798.399999999994</v>
      </c>
      <c r="G64" s="36">
        <f t="shared" si="22"/>
        <v>105500.80000000002</v>
      </c>
      <c r="H64" s="36">
        <f t="shared" si="23"/>
        <v>102716.29999999999</v>
      </c>
      <c r="I64" s="18">
        <f t="shared" si="11"/>
        <v>234.05028280965789</v>
      </c>
      <c r="J64" s="18">
        <f t="shared" si="12"/>
        <v>212.31686102836753</v>
      </c>
      <c r="K64" s="18">
        <f t="shared" si="13"/>
        <v>151.50437090901067</v>
      </c>
    </row>
    <row r="65" spans="1:11" ht="51">
      <c r="A65" s="25" t="s">
        <v>51</v>
      </c>
      <c r="B65" s="36">
        <v>40970</v>
      </c>
      <c r="C65" s="39">
        <v>138335</v>
      </c>
      <c r="D65" s="39">
        <v>38685</v>
      </c>
      <c r="E65" s="39">
        <v>22707</v>
      </c>
      <c r="F65" s="36">
        <f t="shared" si="21"/>
        <v>97365</v>
      </c>
      <c r="G65" s="36">
        <f t="shared" si="22"/>
        <v>-99650</v>
      </c>
      <c r="H65" s="36">
        <f t="shared" si="23"/>
        <v>-15978</v>
      </c>
      <c r="I65" s="18">
        <f t="shared" si="11"/>
        <v>337.64949963387846</v>
      </c>
      <c r="J65" s="18">
        <f t="shared" si="12"/>
        <v>27.96472331658655</v>
      </c>
      <c r="K65" s="18">
        <f t="shared" si="13"/>
        <v>58.697169445521517</v>
      </c>
    </row>
    <row r="66" spans="1:11" ht="53.25" customHeight="1">
      <c r="A66" s="25" t="s">
        <v>97</v>
      </c>
      <c r="B66" s="36">
        <v>0</v>
      </c>
      <c r="C66" s="39">
        <v>7736.9</v>
      </c>
      <c r="D66" s="39">
        <v>14458.1</v>
      </c>
      <c r="E66" s="39">
        <v>7808.2</v>
      </c>
      <c r="F66" s="36">
        <f t="shared" si="21"/>
        <v>7736.9</v>
      </c>
      <c r="G66" s="36">
        <f t="shared" si="22"/>
        <v>6721.2000000000007</v>
      </c>
      <c r="H66" s="36">
        <f t="shared" si="23"/>
        <v>-6649.9000000000005</v>
      </c>
      <c r="I66" s="18" t="s">
        <v>12</v>
      </c>
      <c r="J66" s="18">
        <f t="shared" si="12"/>
        <v>186.87200299861703</v>
      </c>
      <c r="K66" s="18">
        <f t="shared" si="13"/>
        <v>54.005713060498948</v>
      </c>
    </row>
    <row r="67" spans="1:11" ht="25.5">
      <c r="A67" s="25" t="s">
        <v>98</v>
      </c>
      <c r="B67" s="36">
        <v>0</v>
      </c>
      <c r="C67" s="39">
        <v>72622.3</v>
      </c>
      <c r="D67" s="39">
        <v>0</v>
      </c>
      <c r="E67" s="39">
        <v>0</v>
      </c>
      <c r="F67" s="36">
        <f t="shared" si="21"/>
        <v>72622.3</v>
      </c>
      <c r="G67" s="36">
        <f t="shared" si="22"/>
        <v>-72622.3</v>
      </c>
      <c r="H67" s="36">
        <f t="shared" si="23"/>
        <v>0</v>
      </c>
      <c r="I67" s="18" t="s">
        <v>12</v>
      </c>
      <c r="J67" s="18">
        <f t="shared" si="12"/>
        <v>0</v>
      </c>
      <c r="K67" s="18" t="s">
        <v>12</v>
      </c>
    </row>
    <row r="68" spans="1:11" ht="25.5">
      <c r="A68" s="25" t="s">
        <v>113</v>
      </c>
      <c r="B68" s="36">
        <v>0</v>
      </c>
      <c r="C68" s="39">
        <v>0</v>
      </c>
      <c r="D68" s="39">
        <v>0</v>
      </c>
      <c r="E68" s="39">
        <v>350981.3</v>
      </c>
      <c r="F68" s="36">
        <f t="shared" si="21"/>
        <v>0</v>
      </c>
      <c r="G68" s="36">
        <f t="shared" si="22"/>
        <v>0</v>
      </c>
      <c r="H68" s="36">
        <f t="shared" si="23"/>
        <v>350981.3</v>
      </c>
      <c r="I68" s="18" t="s">
        <v>12</v>
      </c>
      <c r="J68" s="18" t="s">
        <v>12</v>
      </c>
      <c r="K68" s="18" t="s">
        <v>12</v>
      </c>
    </row>
    <row r="69" spans="1:11" ht="25.5">
      <c r="A69" s="25" t="s">
        <v>99</v>
      </c>
      <c r="B69" s="36">
        <v>0</v>
      </c>
      <c r="C69" s="39">
        <v>0</v>
      </c>
      <c r="D69" s="39">
        <v>12256.4</v>
      </c>
      <c r="E69" s="39">
        <v>0</v>
      </c>
      <c r="F69" s="36">
        <f t="shared" si="21"/>
        <v>0</v>
      </c>
      <c r="G69" s="36">
        <f t="shared" si="22"/>
        <v>12256.4</v>
      </c>
      <c r="H69" s="36">
        <f t="shared" si="23"/>
        <v>-12256.4</v>
      </c>
      <c r="I69" s="18" t="s">
        <v>12</v>
      </c>
      <c r="J69" s="18" t="s">
        <v>12</v>
      </c>
      <c r="K69" s="18">
        <f t="shared" si="13"/>
        <v>0</v>
      </c>
    </row>
    <row r="70" spans="1:11" ht="51">
      <c r="A70" s="25" t="s">
        <v>100</v>
      </c>
      <c r="B70" s="36">
        <v>0</v>
      </c>
      <c r="C70" s="39">
        <v>225894.7</v>
      </c>
      <c r="D70" s="39">
        <v>142848.1</v>
      </c>
      <c r="E70" s="39">
        <v>0</v>
      </c>
      <c r="F70" s="36">
        <f t="shared" si="21"/>
        <v>225894.7</v>
      </c>
      <c r="G70" s="36">
        <f t="shared" si="22"/>
        <v>-83046.600000000006</v>
      </c>
      <c r="H70" s="36">
        <f t="shared" si="23"/>
        <v>-142848.1</v>
      </c>
      <c r="I70" s="18" t="s">
        <v>12</v>
      </c>
      <c r="J70" s="18">
        <f t="shared" si="12"/>
        <v>63.236587666731445</v>
      </c>
      <c r="K70" s="18">
        <f t="shared" si="13"/>
        <v>0</v>
      </c>
    </row>
    <row r="71" spans="1:11" ht="64.5" customHeight="1">
      <c r="A71" s="25" t="s">
        <v>101</v>
      </c>
      <c r="B71" s="36">
        <v>0</v>
      </c>
      <c r="C71" s="39">
        <v>2012.6</v>
      </c>
      <c r="D71" s="39">
        <v>1641</v>
      </c>
      <c r="E71" s="39">
        <v>2861.7</v>
      </c>
      <c r="F71" s="36">
        <f t="shared" si="21"/>
        <v>2012.6</v>
      </c>
      <c r="G71" s="36">
        <f t="shared" si="22"/>
        <v>-371.59999999999991</v>
      </c>
      <c r="H71" s="36">
        <f t="shared" si="23"/>
        <v>1220.6999999999998</v>
      </c>
      <c r="I71" s="18" t="s">
        <v>12</v>
      </c>
      <c r="J71" s="18">
        <f t="shared" si="12"/>
        <v>81.536321176587506</v>
      </c>
      <c r="K71" s="18">
        <f t="shared" si="13"/>
        <v>174.38756855575866</v>
      </c>
    </row>
    <row r="72" spans="1:11" ht="66.75" customHeight="1">
      <c r="A72" s="25" t="s">
        <v>114</v>
      </c>
      <c r="B72" s="36">
        <v>0</v>
      </c>
      <c r="C72" s="39">
        <v>40917.800000000003</v>
      </c>
      <c r="D72" s="39">
        <v>0</v>
      </c>
      <c r="E72" s="39">
        <v>0</v>
      </c>
      <c r="F72" s="36">
        <f t="shared" si="21"/>
        <v>40917.800000000003</v>
      </c>
      <c r="G72" s="36">
        <f t="shared" si="22"/>
        <v>-40917.800000000003</v>
      </c>
      <c r="H72" s="36">
        <f t="shared" si="23"/>
        <v>0</v>
      </c>
      <c r="I72" s="18" t="s">
        <v>12</v>
      </c>
      <c r="J72" s="18">
        <f t="shared" si="12"/>
        <v>0</v>
      </c>
      <c r="K72" s="18" t="s">
        <v>12</v>
      </c>
    </row>
    <row r="73" spans="1:11" ht="63.75">
      <c r="A73" s="25" t="s">
        <v>116</v>
      </c>
      <c r="B73" s="36">
        <v>0</v>
      </c>
      <c r="C73" s="39">
        <v>910</v>
      </c>
      <c r="D73" s="39">
        <v>1820</v>
      </c>
      <c r="E73" s="39">
        <v>900</v>
      </c>
      <c r="F73" s="36">
        <f t="shared" si="21"/>
        <v>910</v>
      </c>
      <c r="G73" s="36">
        <f t="shared" si="22"/>
        <v>910</v>
      </c>
      <c r="H73" s="36">
        <f t="shared" si="23"/>
        <v>-920</v>
      </c>
      <c r="I73" s="18" t="s">
        <v>12</v>
      </c>
      <c r="J73" s="18">
        <f t="shared" si="12"/>
        <v>200</v>
      </c>
      <c r="K73" s="18">
        <f t="shared" si="13"/>
        <v>49.450549450549453</v>
      </c>
    </row>
    <row r="74" spans="1:11" ht="25.5">
      <c r="A74" s="25" t="s">
        <v>115</v>
      </c>
      <c r="B74" s="36">
        <v>0</v>
      </c>
      <c r="C74" s="39">
        <v>117117</v>
      </c>
      <c r="D74" s="39">
        <v>80981.399999999994</v>
      </c>
      <c r="E74" s="39">
        <v>84326.399999999994</v>
      </c>
      <c r="F74" s="36">
        <f t="shared" si="21"/>
        <v>117117</v>
      </c>
      <c r="G74" s="36">
        <f t="shared" si="22"/>
        <v>-36135.600000000006</v>
      </c>
      <c r="H74" s="36">
        <f t="shared" si="23"/>
        <v>3345</v>
      </c>
      <c r="I74" s="18" t="s">
        <v>12</v>
      </c>
      <c r="J74" s="18">
        <f t="shared" si="12"/>
        <v>69.145726068802986</v>
      </c>
      <c r="K74" s="18">
        <f t="shared" si="13"/>
        <v>104.13057813275641</v>
      </c>
    </row>
    <row r="75" spans="1:11" ht="67.5" customHeight="1">
      <c r="A75" s="25" t="s">
        <v>52</v>
      </c>
      <c r="B75" s="36">
        <v>21000</v>
      </c>
      <c r="C75" s="39">
        <v>0</v>
      </c>
      <c r="D75" s="39">
        <v>0</v>
      </c>
      <c r="E75" s="39">
        <v>0</v>
      </c>
      <c r="F75" s="36">
        <f t="shared" si="21"/>
        <v>-21000</v>
      </c>
      <c r="G75" s="36">
        <f t="shared" si="22"/>
        <v>0</v>
      </c>
      <c r="H75" s="36">
        <f t="shared" si="23"/>
        <v>0</v>
      </c>
      <c r="I75" s="18">
        <f t="shared" si="11"/>
        <v>0</v>
      </c>
      <c r="J75" s="18" t="s">
        <v>12</v>
      </c>
      <c r="K75" s="18" t="s">
        <v>12</v>
      </c>
    </row>
    <row r="76" spans="1:11" ht="25.5">
      <c r="A76" s="26" t="s">
        <v>53</v>
      </c>
      <c r="B76" s="34">
        <f>SUM(B77:B100)</f>
        <v>1665694</v>
      </c>
      <c r="C76" s="34">
        <f>SUM(C77:C100)</f>
        <v>2228152.5</v>
      </c>
      <c r="D76" s="34">
        <f t="shared" ref="D76:E76" si="24">SUM(D77:D100)</f>
        <v>2183836.6999999997</v>
      </c>
      <c r="E76" s="34">
        <f t="shared" si="24"/>
        <v>2211963.4000000004</v>
      </c>
      <c r="F76" s="33">
        <f>C76-B76</f>
        <v>562458.5</v>
      </c>
      <c r="G76" s="33">
        <f t="shared" si="22"/>
        <v>-44315.800000000279</v>
      </c>
      <c r="H76" s="33">
        <f t="shared" si="23"/>
        <v>28126.700000000652</v>
      </c>
      <c r="I76" s="28">
        <f t="shared" si="11"/>
        <v>133.76721654757716</v>
      </c>
      <c r="J76" s="28">
        <f t="shared" si="12"/>
        <v>98.011096637236435</v>
      </c>
      <c r="K76" s="28">
        <f t="shared" si="13"/>
        <v>101.2879488654074</v>
      </c>
    </row>
    <row r="77" spans="1:11" ht="38.25">
      <c r="A77" s="24" t="s">
        <v>54</v>
      </c>
      <c r="B77" s="42">
        <v>17842</v>
      </c>
      <c r="C77" s="39">
        <v>18272.2</v>
      </c>
      <c r="D77" s="39">
        <v>18427.8</v>
      </c>
      <c r="E77" s="39">
        <v>19007.3</v>
      </c>
      <c r="F77" s="36">
        <f>C77-B77</f>
        <v>430.20000000000073</v>
      </c>
      <c r="G77" s="36">
        <f t="shared" si="22"/>
        <v>155.59999999999854</v>
      </c>
      <c r="H77" s="36">
        <f t="shared" si="23"/>
        <v>579.5</v>
      </c>
      <c r="I77" s="18">
        <f t="shared" si="11"/>
        <v>102.41116466763818</v>
      </c>
      <c r="J77" s="18">
        <f t="shared" si="12"/>
        <v>100.85156686113329</v>
      </c>
      <c r="K77" s="18">
        <f t="shared" si="13"/>
        <v>103.14470528223661</v>
      </c>
    </row>
    <row r="78" spans="1:11" ht="51">
      <c r="A78" s="27" t="s">
        <v>55</v>
      </c>
      <c r="B78" s="42">
        <v>201</v>
      </c>
      <c r="C78" s="39">
        <v>208.6</v>
      </c>
      <c r="D78" s="39">
        <v>225.9</v>
      </c>
      <c r="E78" s="39">
        <v>1640.1</v>
      </c>
      <c r="F78" s="36">
        <f t="shared" ref="F78:F81" si="25">C78-B78</f>
        <v>7.5999999999999943</v>
      </c>
      <c r="G78" s="36">
        <f t="shared" ref="G78:G82" si="26">D78-C78</f>
        <v>17.300000000000011</v>
      </c>
      <c r="H78" s="36">
        <f t="shared" ref="H78:H82" si="27">E78-D78</f>
        <v>1414.1999999999998</v>
      </c>
      <c r="I78" s="18">
        <f t="shared" si="11"/>
        <v>103.78109452736319</v>
      </c>
      <c r="J78" s="18">
        <f t="shared" si="12"/>
        <v>108.29338446788113</v>
      </c>
      <c r="K78" s="18">
        <f t="shared" si="13"/>
        <v>726.02921646746347</v>
      </c>
    </row>
    <row r="79" spans="1:11" ht="28.5" customHeight="1">
      <c r="A79" s="24" t="s">
        <v>56</v>
      </c>
      <c r="B79" s="42">
        <v>11199</v>
      </c>
      <c r="C79" s="39">
        <v>11167.1</v>
      </c>
      <c r="D79" s="39">
        <v>11964.9</v>
      </c>
      <c r="E79" s="39">
        <v>11964.9</v>
      </c>
      <c r="F79" s="36">
        <f t="shared" si="25"/>
        <v>-31.899999999999636</v>
      </c>
      <c r="G79" s="36">
        <f t="shared" si="26"/>
        <v>797.79999999999927</v>
      </c>
      <c r="H79" s="36">
        <f t="shared" si="27"/>
        <v>0</v>
      </c>
      <c r="I79" s="18">
        <f t="shared" ref="I79:I111" si="28">C79/B79%</f>
        <v>99.715153138673102</v>
      </c>
      <c r="J79" s="18">
        <f t="shared" ref="J79:J111" si="29">D79/C79%</f>
        <v>107.14420037431383</v>
      </c>
      <c r="K79" s="18">
        <f t="shared" ref="K79:K113" si="30">E79/D79%</f>
        <v>100</v>
      </c>
    </row>
    <row r="80" spans="1:11" ht="25.5">
      <c r="A80" s="24" t="s">
        <v>57</v>
      </c>
      <c r="B80" s="36">
        <v>26685</v>
      </c>
      <c r="C80" s="39">
        <v>70147</v>
      </c>
      <c r="D80" s="39">
        <v>74196.2</v>
      </c>
      <c r="E80" s="39">
        <v>76419.7</v>
      </c>
      <c r="F80" s="36">
        <f t="shared" si="25"/>
        <v>43462</v>
      </c>
      <c r="G80" s="36">
        <f t="shared" si="26"/>
        <v>4049.1999999999971</v>
      </c>
      <c r="H80" s="36">
        <f t="shared" si="27"/>
        <v>2223.5</v>
      </c>
      <c r="I80" s="18">
        <f t="shared" si="28"/>
        <v>262.8705265130223</v>
      </c>
      <c r="J80" s="18">
        <f t="shared" si="29"/>
        <v>105.77244928507277</v>
      </c>
      <c r="K80" s="18">
        <f t="shared" si="30"/>
        <v>102.99678420188634</v>
      </c>
    </row>
    <row r="81" spans="1:11" ht="51">
      <c r="A81" s="24" t="s">
        <v>102</v>
      </c>
      <c r="B81" s="36">
        <v>103</v>
      </c>
      <c r="C81" s="39">
        <v>117</v>
      </c>
      <c r="D81" s="39">
        <v>257.5</v>
      </c>
      <c r="E81" s="39">
        <v>210.7</v>
      </c>
      <c r="F81" s="36">
        <f t="shared" si="25"/>
        <v>14</v>
      </c>
      <c r="G81" s="36">
        <f t="shared" si="26"/>
        <v>140.5</v>
      </c>
      <c r="H81" s="36">
        <f t="shared" si="27"/>
        <v>-46.800000000000011</v>
      </c>
      <c r="I81" s="18">
        <f t="shared" si="28"/>
        <v>113.59223300970874</v>
      </c>
      <c r="J81" s="18">
        <f t="shared" si="29"/>
        <v>220.08547008547009</v>
      </c>
      <c r="K81" s="18">
        <f t="shared" si="30"/>
        <v>81.825242718446589</v>
      </c>
    </row>
    <row r="82" spans="1:11" ht="89.25">
      <c r="A82" s="24" t="s">
        <v>103</v>
      </c>
      <c r="B82" s="36">
        <v>2981</v>
      </c>
      <c r="C82" s="39">
        <v>3077.8</v>
      </c>
      <c r="D82" s="39">
        <v>3210.1</v>
      </c>
      <c r="E82" s="39">
        <v>1838.4</v>
      </c>
      <c r="F82" s="36">
        <f>C82-B82</f>
        <v>96.800000000000182</v>
      </c>
      <c r="G82" s="36">
        <f t="shared" si="26"/>
        <v>132.29999999999973</v>
      </c>
      <c r="H82" s="36">
        <f t="shared" si="27"/>
        <v>-1371.6999999999998</v>
      </c>
      <c r="I82" s="18">
        <f t="shared" si="28"/>
        <v>103.24723247232474</v>
      </c>
      <c r="J82" s="18">
        <f t="shared" si="29"/>
        <v>104.29852492039768</v>
      </c>
      <c r="K82" s="18">
        <f t="shared" si="30"/>
        <v>57.269243948786645</v>
      </c>
    </row>
    <row r="83" spans="1:11" ht="64.5" customHeight="1">
      <c r="A83" s="24" t="s">
        <v>104</v>
      </c>
      <c r="B83" s="36">
        <v>94710</v>
      </c>
      <c r="C83" s="39">
        <v>85560.3</v>
      </c>
      <c r="D83" s="39">
        <v>66823.8</v>
      </c>
      <c r="E83" s="39">
        <v>56510.9</v>
      </c>
      <c r="F83" s="36">
        <f t="shared" ref="F83:F85" si="31">C83-B83</f>
        <v>-9149.6999999999971</v>
      </c>
      <c r="G83" s="36">
        <f t="shared" ref="G83:G102" si="32">D83-C83</f>
        <v>-18736.5</v>
      </c>
      <c r="H83" s="36">
        <f t="shared" ref="H83:H102" si="33">E83-D83</f>
        <v>-10312.900000000001</v>
      </c>
      <c r="I83" s="18">
        <f t="shared" si="28"/>
        <v>90.339246119733929</v>
      </c>
      <c r="J83" s="18">
        <f t="shared" si="29"/>
        <v>78.101409181594732</v>
      </c>
      <c r="K83" s="18">
        <f t="shared" si="30"/>
        <v>84.567025520847352</v>
      </c>
    </row>
    <row r="84" spans="1:11" ht="27.75" customHeight="1">
      <c r="A84" s="24" t="s">
        <v>58</v>
      </c>
      <c r="B84" s="42">
        <v>182702</v>
      </c>
      <c r="C84" s="39">
        <v>233394.1</v>
      </c>
      <c r="D84" s="39">
        <v>202188.1</v>
      </c>
      <c r="E84" s="39">
        <v>215585.3</v>
      </c>
      <c r="F84" s="36">
        <f t="shared" si="31"/>
        <v>50692.100000000006</v>
      </c>
      <c r="G84" s="36">
        <f t="shared" si="32"/>
        <v>-31206</v>
      </c>
      <c r="H84" s="36">
        <f t="shared" si="33"/>
        <v>13397.199999999983</v>
      </c>
      <c r="I84" s="18">
        <f t="shared" si="28"/>
        <v>127.745782750052</v>
      </c>
      <c r="J84" s="18">
        <f t="shared" si="29"/>
        <v>86.629482064885096</v>
      </c>
      <c r="K84" s="18">
        <f t="shared" si="30"/>
        <v>106.62610707554005</v>
      </c>
    </row>
    <row r="85" spans="1:11" ht="77.25" customHeight="1">
      <c r="A85" s="24" t="s">
        <v>59</v>
      </c>
      <c r="B85" s="42">
        <v>14065</v>
      </c>
      <c r="C85" s="41">
        <v>942.6</v>
      </c>
      <c r="D85" s="36">
        <v>942.6</v>
      </c>
      <c r="E85" s="36">
        <v>942.6</v>
      </c>
      <c r="F85" s="36">
        <f t="shared" si="31"/>
        <v>-13122.4</v>
      </c>
      <c r="G85" s="36">
        <f t="shared" si="32"/>
        <v>0</v>
      </c>
      <c r="H85" s="36">
        <f t="shared" si="33"/>
        <v>0</v>
      </c>
      <c r="I85" s="18">
        <f t="shared" si="28"/>
        <v>6.7017419125488802</v>
      </c>
      <c r="J85" s="18">
        <f t="shared" si="29"/>
        <v>100</v>
      </c>
      <c r="K85" s="18">
        <f t="shared" si="30"/>
        <v>100</v>
      </c>
    </row>
    <row r="86" spans="1:11" ht="65.25" customHeight="1">
      <c r="A86" s="24" t="s">
        <v>60</v>
      </c>
      <c r="B86" s="42">
        <v>4721</v>
      </c>
      <c r="C86" s="39">
        <v>3585</v>
      </c>
      <c r="D86" s="39">
        <v>3585</v>
      </c>
      <c r="E86" s="39">
        <v>3585</v>
      </c>
      <c r="F86" s="36">
        <f>C86-B86</f>
        <v>-1136</v>
      </c>
      <c r="G86" s="36">
        <f t="shared" si="32"/>
        <v>0</v>
      </c>
      <c r="H86" s="36">
        <f t="shared" si="33"/>
        <v>0</v>
      </c>
      <c r="I86" s="18">
        <f t="shared" si="28"/>
        <v>75.937301419190845</v>
      </c>
      <c r="J86" s="18">
        <f t="shared" si="29"/>
        <v>100</v>
      </c>
      <c r="K86" s="18">
        <f t="shared" si="30"/>
        <v>100</v>
      </c>
    </row>
    <row r="87" spans="1:11" ht="51">
      <c r="A87" s="24" t="s">
        <v>61</v>
      </c>
      <c r="B87" s="42">
        <v>857</v>
      </c>
      <c r="C87" s="39">
        <v>0</v>
      </c>
      <c r="D87" s="39">
        <v>0</v>
      </c>
      <c r="E87" s="39">
        <v>0</v>
      </c>
      <c r="F87" s="36">
        <f t="shared" ref="F87:F90" si="34">C87-B87</f>
        <v>-857</v>
      </c>
      <c r="G87" s="36">
        <f t="shared" si="32"/>
        <v>0</v>
      </c>
      <c r="H87" s="36">
        <f t="shared" si="33"/>
        <v>0</v>
      </c>
      <c r="I87" s="18">
        <f t="shared" si="28"/>
        <v>0</v>
      </c>
      <c r="J87" s="18" t="s">
        <v>12</v>
      </c>
      <c r="K87" s="18" t="s">
        <v>12</v>
      </c>
    </row>
    <row r="88" spans="1:11" ht="51">
      <c r="A88" s="24" t="s">
        <v>62</v>
      </c>
      <c r="B88" s="42">
        <v>3851</v>
      </c>
      <c r="C88" s="39">
        <v>3457.7</v>
      </c>
      <c r="D88" s="39">
        <v>3558.1</v>
      </c>
      <c r="E88" s="39">
        <v>3682.2</v>
      </c>
      <c r="F88" s="36">
        <f t="shared" si="34"/>
        <v>-393.30000000000018</v>
      </c>
      <c r="G88" s="36">
        <f t="shared" si="32"/>
        <v>100.40000000000009</v>
      </c>
      <c r="H88" s="36">
        <f t="shared" si="33"/>
        <v>124.09999999999991</v>
      </c>
      <c r="I88" s="18">
        <f t="shared" si="28"/>
        <v>89.787068293949616</v>
      </c>
      <c r="J88" s="18">
        <f t="shared" si="29"/>
        <v>102.90366428550772</v>
      </c>
      <c r="K88" s="18">
        <f t="shared" si="30"/>
        <v>103.4878165312948</v>
      </c>
    </row>
    <row r="89" spans="1:11" ht="51">
      <c r="A89" s="23" t="s">
        <v>63</v>
      </c>
      <c r="B89" s="42">
        <v>27826</v>
      </c>
      <c r="C89" s="39">
        <v>29297.7</v>
      </c>
      <c r="D89" s="39">
        <v>30468.1</v>
      </c>
      <c r="E89" s="39">
        <v>31686.7</v>
      </c>
      <c r="F89" s="36">
        <f t="shared" si="34"/>
        <v>1471.7000000000007</v>
      </c>
      <c r="G89" s="36">
        <f t="shared" si="32"/>
        <v>1170.3999999999978</v>
      </c>
      <c r="H89" s="36">
        <f t="shared" si="33"/>
        <v>1218.6000000000022</v>
      </c>
      <c r="I89" s="18">
        <f t="shared" si="28"/>
        <v>105.28893840293252</v>
      </c>
      <c r="J89" s="18">
        <f t="shared" si="29"/>
        <v>103.9948528382774</v>
      </c>
      <c r="K89" s="18">
        <f t="shared" si="30"/>
        <v>103.99959301695873</v>
      </c>
    </row>
    <row r="90" spans="1:11" s="15" customFormat="1" ht="51">
      <c r="A90" s="23" t="s">
        <v>64</v>
      </c>
      <c r="B90" s="42">
        <v>84</v>
      </c>
      <c r="C90" s="39">
        <v>0</v>
      </c>
      <c r="D90" s="39">
        <v>0</v>
      </c>
      <c r="E90" s="39">
        <v>0</v>
      </c>
      <c r="F90" s="36">
        <f t="shared" si="34"/>
        <v>-84</v>
      </c>
      <c r="G90" s="36">
        <f t="shared" si="32"/>
        <v>0</v>
      </c>
      <c r="H90" s="36">
        <f t="shared" si="33"/>
        <v>0</v>
      </c>
      <c r="I90" s="18">
        <f t="shared" si="28"/>
        <v>0</v>
      </c>
      <c r="J90" s="18" t="s">
        <v>12</v>
      </c>
      <c r="K90" s="18" t="s">
        <v>12</v>
      </c>
    </row>
    <row r="91" spans="1:11" ht="25.5">
      <c r="A91" s="23" t="s">
        <v>65</v>
      </c>
      <c r="B91" s="42">
        <v>226294</v>
      </c>
      <c r="C91" s="39">
        <v>231948.79999999999</v>
      </c>
      <c r="D91" s="39">
        <v>231940.8</v>
      </c>
      <c r="E91" s="39">
        <v>231935.6</v>
      </c>
      <c r="F91" s="36">
        <f>C91-B91</f>
        <v>5654.7999999999884</v>
      </c>
      <c r="G91" s="36">
        <f t="shared" si="32"/>
        <v>-8</v>
      </c>
      <c r="H91" s="36">
        <f t="shared" si="33"/>
        <v>-5.1999999999825377</v>
      </c>
      <c r="I91" s="18">
        <f t="shared" si="28"/>
        <v>102.49887314732162</v>
      </c>
      <c r="J91" s="18">
        <f t="shared" si="29"/>
        <v>99.996550962971142</v>
      </c>
      <c r="K91" s="18">
        <f t="shared" si="30"/>
        <v>99.997758048605519</v>
      </c>
    </row>
    <row r="92" spans="1:11" ht="38.25">
      <c r="A92" s="23" t="s">
        <v>66</v>
      </c>
      <c r="B92" s="42">
        <v>13267</v>
      </c>
      <c r="C92" s="39">
        <v>14309.6</v>
      </c>
      <c r="D92" s="39">
        <v>15360</v>
      </c>
      <c r="E92" s="39">
        <v>15974.4</v>
      </c>
      <c r="F92" s="36">
        <f>C92-B92</f>
        <v>1042.6000000000004</v>
      </c>
      <c r="G92" s="36">
        <f t="shared" si="32"/>
        <v>1050.3999999999996</v>
      </c>
      <c r="H92" s="36">
        <f t="shared" si="33"/>
        <v>614.39999999999964</v>
      </c>
      <c r="I92" s="18">
        <f t="shared" si="28"/>
        <v>107.85859651767545</v>
      </c>
      <c r="J92" s="18">
        <f t="shared" si="29"/>
        <v>107.34052663945882</v>
      </c>
      <c r="K92" s="18">
        <f t="shared" si="30"/>
        <v>104</v>
      </c>
    </row>
    <row r="93" spans="1:11" ht="63.75">
      <c r="A93" s="23" t="s">
        <v>67</v>
      </c>
      <c r="B93" s="42">
        <v>12994</v>
      </c>
      <c r="C93" s="39">
        <v>7979</v>
      </c>
      <c r="D93" s="39">
        <v>8224.7999999999993</v>
      </c>
      <c r="E93" s="39">
        <v>8545.5</v>
      </c>
      <c r="F93" s="36">
        <f t="shared" ref="F93:F96" si="35">C93-B93</f>
        <v>-5015</v>
      </c>
      <c r="G93" s="36">
        <f t="shared" si="32"/>
        <v>245.79999999999927</v>
      </c>
      <c r="H93" s="36">
        <f t="shared" si="33"/>
        <v>320.70000000000073</v>
      </c>
      <c r="I93" s="18">
        <f t="shared" si="28"/>
        <v>61.405263967985228</v>
      </c>
      <c r="J93" s="18">
        <f t="shared" si="29"/>
        <v>103.08058653966661</v>
      </c>
      <c r="K93" s="18">
        <f t="shared" si="30"/>
        <v>103.89918295885616</v>
      </c>
    </row>
    <row r="94" spans="1:11" ht="51">
      <c r="A94" s="23" t="s">
        <v>68</v>
      </c>
      <c r="B94" s="42">
        <v>19</v>
      </c>
      <c r="C94" s="39">
        <v>154.69999999999999</v>
      </c>
      <c r="D94" s="39">
        <v>154.69999999999999</v>
      </c>
      <c r="E94" s="39">
        <v>154.69999999999999</v>
      </c>
      <c r="F94" s="36">
        <f t="shared" si="35"/>
        <v>135.69999999999999</v>
      </c>
      <c r="G94" s="36">
        <f t="shared" si="32"/>
        <v>0</v>
      </c>
      <c r="H94" s="36">
        <f t="shared" si="33"/>
        <v>0</v>
      </c>
      <c r="I94" s="18">
        <f t="shared" si="28"/>
        <v>814.21052631578937</v>
      </c>
      <c r="J94" s="18">
        <f t="shared" si="29"/>
        <v>100</v>
      </c>
      <c r="K94" s="18">
        <f t="shared" si="30"/>
        <v>100</v>
      </c>
    </row>
    <row r="95" spans="1:11" ht="38.25">
      <c r="A95" s="23" t="s">
        <v>69</v>
      </c>
      <c r="B95" s="42">
        <v>349493</v>
      </c>
      <c r="C95" s="39">
        <v>342148.4</v>
      </c>
      <c r="D95" s="39">
        <v>342860.6</v>
      </c>
      <c r="E95" s="39">
        <v>343638.5</v>
      </c>
      <c r="F95" s="36">
        <f t="shared" si="35"/>
        <v>-7344.5999999999767</v>
      </c>
      <c r="G95" s="36">
        <f t="shared" si="32"/>
        <v>712.19999999995343</v>
      </c>
      <c r="H95" s="36">
        <f t="shared" si="33"/>
        <v>777.90000000002328</v>
      </c>
      <c r="I95" s="18">
        <f t="shared" si="28"/>
        <v>97.898498682377053</v>
      </c>
      <c r="J95" s="18">
        <f t="shared" si="29"/>
        <v>100.20815529168044</v>
      </c>
      <c r="K95" s="18">
        <f t="shared" si="30"/>
        <v>100.22688521224079</v>
      </c>
    </row>
    <row r="96" spans="1:11" ht="78" customHeight="1">
      <c r="A96" s="23" t="s">
        <v>70</v>
      </c>
      <c r="B96" s="36">
        <v>515729</v>
      </c>
      <c r="C96" s="39">
        <v>425645</v>
      </c>
      <c r="D96" s="39">
        <v>438673.8</v>
      </c>
      <c r="E96" s="39">
        <v>455875.8</v>
      </c>
      <c r="F96" s="36">
        <f t="shared" si="35"/>
        <v>-90084</v>
      </c>
      <c r="G96" s="36">
        <f t="shared" si="32"/>
        <v>13028.799999999988</v>
      </c>
      <c r="H96" s="36">
        <f t="shared" si="33"/>
        <v>17202</v>
      </c>
      <c r="I96" s="18">
        <f t="shared" si="28"/>
        <v>82.532686740516823</v>
      </c>
      <c r="J96" s="18">
        <f t="shared" si="29"/>
        <v>103.06095455132798</v>
      </c>
      <c r="K96" s="18">
        <f t="shared" si="30"/>
        <v>103.92136480455407</v>
      </c>
    </row>
    <row r="97" spans="1:11" ht="79.5" customHeight="1">
      <c r="A97" s="23" t="s">
        <v>71</v>
      </c>
      <c r="B97" s="36">
        <v>0</v>
      </c>
      <c r="C97" s="36">
        <v>106494.1</v>
      </c>
      <c r="D97" s="36">
        <v>106494.1</v>
      </c>
      <c r="E97" s="36">
        <v>106494.1</v>
      </c>
      <c r="F97" s="36">
        <f>C97-B97</f>
        <v>106494.1</v>
      </c>
      <c r="G97" s="36">
        <f t="shared" si="32"/>
        <v>0</v>
      </c>
      <c r="H97" s="36">
        <f t="shared" si="33"/>
        <v>0</v>
      </c>
      <c r="I97" s="18" t="s">
        <v>12</v>
      </c>
      <c r="J97" s="18">
        <f t="shared" si="29"/>
        <v>100</v>
      </c>
      <c r="K97" s="18">
        <f t="shared" si="30"/>
        <v>100</v>
      </c>
    </row>
    <row r="98" spans="1:11" ht="41.25" customHeight="1">
      <c r="A98" s="21" t="s">
        <v>72</v>
      </c>
      <c r="B98" s="36">
        <v>81737</v>
      </c>
      <c r="C98" s="39">
        <v>558539.19999999995</v>
      </c>
      <c r="D98" s="39">
        <v>558749.9</v>
      </c>
      <c r="E98" s="39">
        <v>558749.9</v>
      </c>
      <c r="F98" s="36">
        <f t="shared" ref="F98:F100" si="36">C98-B98</f>
        <v>476802.19999999995</v>
      </c>
      <c r="G98" s="36">
        <f t="shared" si="32"/>
        <v>210.70000000006985</v>
      </c>
      <c r="H98" s="36">
        <f t="shared" si="33"/>
        <v>0</v>
      </c>
      <c r="I98" s="18">
        <f t="shared" si="28"/>
        <v>683.3370444229663</v>
      </c>
      <c r="J98" s="18">
        <f t="shared" si="29"/>
        <v>100.03772340419438</v>
      </c>
      <c r="K98" s="18">
        <f t="shared" si="30"/>
        <v>100.00000000000001</v>
      </c>
    </row>
    <row r="99" spans="1:11" ht="25.5">
      <c r="A99" s="21" t="s">
        <v>112</v>
      </c>
      <c r="B99" s="36">
        <v>0</v>
      </c>
      <c r="C99" s="39">
        <v>8408</v>
      </c>
      <c r="D99" s="39">
        <v>0</v>
      </c>
      <c r="E99" s="39">
        <v>0</v>
      </c>
      <c r="F99" s="36">
        <f t="shared" si="36"/>
        <v>8408</v>
      </c>
      <c r="G99" s="36">
        <f t="shared" si="32"/>
        <v>-8408</v>
      </c>
      <c r="H99" s="36">
        <f t="shared" si="33"/>
        <v>0</v>
      </c>
      <c r="I99" s="18" t="s">
        <v>12</v>
      </c>
      <c r="J99" s="18">
        <f t="shared" si="29"/>
        <v>0</v>
      </c>
      <c r="K99" s="18" t="s">
        <v>12</v>
      </c>
    </row>
    <row r="100" spans="1:11" ht="25.5">
      <c r="A100" s="16" t="s">
        <v>73</v>
      </c>
      <c r="B100" s="36">
        <v>78334</v>
      </c>
      <c r="C100" s="39">
        <v>73298.600000000006</v>
      </c>
      <c r="D100" s="39">
        <v>65529.9</v>
      </c>
      <c r="E100" s="39">
        <v>67521.100000000006</v>
      </c>
      <c r="F100" s="36">
        <f t="shared" si="36"/>
        <v>-5035.3999999999942</v>
      </c>
      <c r="G100" s="36">
        <f t="shared" si="32"/>
        <v>-7768.7000000000044</v>
      </c>
      <c r="H100" s="36">
        <f t="shared" si="33"/>
        <v>1991.2000000000044</v>
      </c>
      <c r="I100" s="18">
        <f t="shared" si="28"/>
        <v>93.571884494600056</v>
      </c>
      <c r="J100" s="18">
        <f t="shared" si="29"/>
        <v>89.401298251262631</v>
      </c>
      <c r="K100" s="18">
        <f t="shared" si="30"/>
        <v>103.03861290800079</v>
      </c>
    </row>
    <row r="101" spans="1:11">
      <c r="A101" s="13" t="s">
        <v>74</v>
      </c>
      <c r="B101" s="33">
        <f>SUM(B102:B113)</f>
        <v>630452</v>
      </c>
      <c r="C101" s="33">
        <f>SUM(C102:C113)</f>
        <v>667951.69999999995</v>
      </c>
      <c r="D101" s="33">
        <f t="shared" ref="D101:E101" si="37">SUM(D102:D113)</f>
        <v>694496.7</v>
      </c>
      <c r="E101" s="33">
        <f t="shared" si="37"/>
        <v>235873.60000000003</v>
      </c>
      <c r="F101" s="33">
        <f>C101-B101</f>
        <v>37499.699999999953</v>
      </c>
      <c r="G101" s="33">
        <f t="shared" si="32"/>
        <v>26545</v>
      </c>
      <c r="H101" s="33">
        <f t="shared" si="33"/>
        <v>-458623.09999999992</v>
      </c>
      <c r="I101" s="28">
        <f t="shared" si="28"/>
        <v>105.94806583213312</v>
      </c>
      <c r="J101" s="28">
        <f t="shared" si="29"/>
        <v>103.97408974331528</v>
      </c>
      <c r="K101" s="28">
        <f t="shared" si="30"/>
        <v>33.963242733910768</v>
      </c>
    </row>
    <row r="102" spans="1:11" ht="38.25">
      <c r="A102" s="16" t="s">
        <v>75</v>
      </c>
      <c r="B102" s="36">
        <v>35113</v>
      </c>
      <c r="C102" s="39">
        <v>41748.300000000003</v>
      </c>
      <c r="D102" s="39">
        <v>41881.9</v>
      </c>
      <c r="E102" s="39">
        <v>41911.199999999997</v>
      </c>
      <c r="F102" s="36">
        <f>C102-B102</f>
        <v>6635.3000000000029</v>
      </c>
      <c r="G102" s="36">
        <f t="shared" si="32"/>
        <v>133.59999999999854</v>
      </c>
      <c r="H102" s="36">
        <f t="shared" si="33"/>
        <v>29.299999999995634</v>
      </c>
      <c r="I102" s="18">
        <f t="shared" si="28"/>
        <v>118.89698971890753</v>
      </c>
      <c r="J102" s="18">
        <f t="shared" si="29"/>
        <v>100.3200130304707</v>
      </c>
      <c r="K102" s="18">
        <f t="shared" si="30"/>
        <v>100.06995862174351</v>
      </c>
    </row>
    <row r="103" spans="1:11" ht="91.5" customHeight="1">
      <c r="A103" s="16" t="s">
        <v>76</v>
      </c>
      <c r="B103" s="36">
        <v>116964</v>
      </c>
      <c r="C103" s="39">
        <v>0</v>
      </c>
      <c r="D103" s="39">
        <v>0</v>
      </c>
      <c r="E103" s="39">
        <v>0</v>
      </c>
      <c r="F103" s="36">
        <f t="shared" ref="F103:F113" si="38">C103-B103</f>
        <v>-116964</v>
      </c>
      <c r="G103" s="36">
        <f t="shared" ref="G103:G113" si="39">D103-C103</f>
        <v>0</v>
      </c>
      <c r="H103" s="36">
        <f t="shared" ref="H103:H113" si="40">E103-D103</f>
        <v>0</v>
      </c>
      <c r="I103" s="18">
        <f t="shared" si="28"/>
        <v>0</v>
      </c>
      <c r="J103" s="18" t="s">
        <v>12</v>
      </c>
      <c r="K103" s="18" t="s">
        <v>12</v>
      </c>
    </row>
    <row r="104" spans="1:11" ht="25.5">
      <c r="A104" s="16" t="s">
        <v>77</v>
      </c>
      <c r="B104" s="36">
        <v>15200</v>
      </c>
      <c r="C104" s="39">
        <v>0</v>
      </c>
      <c r="D104" s="39">
        <v>0</v>
      </c>
      <c r="E104" s="39">
        <v>0</v>
      </c>
      <c r="F104" s="36">
        <f t="shared" si="38"/>
        <v>-15200</v>
      </c>
      <c r="G104" s="36">
        <f t="shared" si="39"/>
        <v>0</v>
      </c>
      <c r="H104" s="36">
        <f t="shared" si="40"/>
        <v>0</v>
      </c>
      <c r="I104" s="18">
        <f t="shared" si="28"/>
        <v>0</v>
      </c>
      <c r="J104" s="18" t="s">
        <v>12</v>
      </c>
      <c r="K104" s="18" t="s">
        <v>12</v>
      </c>
    </row>
    <row r="105" spans="1:11" ht="51">
      <c r="A105" s="23" t="s">
        <v>78</v>
      </c>
      <c r="B105" s="36">
        <v>13441</v>
      </c>
      <c r="C105" s="39">
        <v>0</v>
      </c>
      <c r="D105" s="39">
        <v>0</v>
      </c>
      <c r="E105" s="39">
        <v>0</v>
      </c>
      <c r="F105" s="36">
        <f t="shared" si="38"/>
        <v>-13441</v>
      </c>
      <c r="G105" s="36">
        <f t="shared" si="39"/>
        <v>0</v>
      </c>
      <c r="H105" s="36">
        <f t="shared" si="40"/>
        <v>0</v>
      </c>
      <c r="I105" s="18">
        <f t="shared" si="28"/>
        <v>0</v>
      </c>
      <c r="J105" s="18" t="s">
        <v>12</v>
      </c>
      <c r="K105" s="18" t="s">
        <v>12</v>
      </c>
    </row>
    <row r="106" spans="1:11" ht="39.75" customHeight="1">
      <c r="A106" s="23" t="s">
        <v>79</v>
      </c>
      <c r="B106" s="36">
        <v>54325</v>
      </c>
      <c r="C106" s="39">
        <v>66042.899999999994</v>
      </c>
      <c r="D106" s="39">
        <v>51417.3</v>
      </c>
      <c r="E106" s="39">
        <v>82799.100000000006</v>
      </c>
      <c r="F106" s="36">
        <f t="shared" si="38"/>
        <v>11717.899999999994</v>
      </c>
      <c r="G106" s="36">
        <f t="shared" si="39"/>
        <v>-14625.599999999991</v>
      </c>
      <c r="H106" s="36">
        <f t="shared" si="40"/>
        <v>31381.800000000003</v>
      </c>
      <c r="I106" s="18">
        <f t="shared" si="28"/>
        <v>121.56999539806718</v>
      </c>
      <c r="J106" s="18">
        <f t="shared" si="29"/>
        <v>77.85439464348174</v>
      </c>
      <c r="K106" s="18">
        <f t="shared" si="30"/>
        <v>161.03354318488135</v>
      </c>
    </row>
    <row r="107" spans="1:11" ht="56.25" customHeight="1">
      <c r="A107" s="23" t="s">
        <v>80</v>
      </c>
      <c r="B107" s="36">
        <v>20328</v>
      </c>
      <c r="C107" s="39">
        <v>5303</v>
      </c>
      <c r="D107" s="39">
        <v>0</v>
      </c>
      <c r="E107" s="39">
        <v>0</v>
      </c>
      <c r="F107" s="36">
        <f t="shared" si="38"/>
        <v>-15025</v>
      </c>
      <c r="G107" s="36">
        <f t="shared" si="39"/>
        <v>-5303</v>
      </c>
      <c r="H107" s="36">
        <f t="shared" si="40"/>
        <v>0</v>
      </c>
      <c r="I107" s="18">
        <f t="shared" si="28"/>
        <v>26.087170405352225</v>
      </c>
      <c r="J107" s="18">
        <f t="shared" si="29"/>
        <v>0</v>
      </c>
      <c r="K107" s="18" t="s">
        <v>12</v>
      </c>
    </row>
    <row r="108" spans="1:11" ht="131.25" customHeight="1">
      <c r="A108" s="23" t="s">
        <v>81</v>
      </c>
      <c r="B108" s="36">
        <v>1339</v>
      </c>
      <c r="C108" s="39">
        <v>1317.1</v>
      </c>
      <c r="D108" s="39">
        <v>1317.1</v>
      </c>
      <c r="E108" s="39">
        <v>1317.1</v>
      </c>
      <c r="F108" s="36">
        <f t="shared" si="38"/>
        <v>-21.900000000000091</v>
      </c>
      <c r="G108" s="36">
        <f t="shared" si="39"/>
        <v>0</v>
      </c>
      <c r="H108" s="36">
        <f t="shared" si="40"/>
        <v>0</v>
      </c>
      <c r="I108" s="18">
        <f t="shared" si="28"/>
        <v>98.364451082897673</v>
      </c>
      <c r="J108" s="18">
        <f t="shared" si="29"/>
        <v>100</v>
      </c>
      <c r="K108" s="18">
        <f t="shared" si="30"/>
        <v>100</v>
      </c>
    </row>
    <row r="109" spans="1:11" ht="51">
      <c r="A109" s="23" t="s">
        <v>105</v>
      </c>
      <c r="B109" s="36">
        <v>0</v>
      </c>
      <c r="C109" s="39">
        <v>215139.9</v>
      </c>
      <c r="D109" s="39">
        <v>87298.1</v>
      </c>
      <c r="E109" s="39">
        <v>104446</v>
      </c>
      <c r="F109" s="36">
        <f t="shared" si="38"/>
        <v>215139.9</v>
      </c>
      <c r="G109" s="36">
        <f t="shared" si="39"/>
        <v>-127841.79999999999</v>
      </c>
      <c r="H109" s="36">
        <f t="shared" si="40"/>
        <v>17147.899999999994</v>
      </c>
      <c r="I109" s="18" t="s">
        <v>12</v>
      </c>
      <c r="J109" s="18">
        <f t="shared" si="29"/>
        <v>40.577363845572116</v>
      </c>
      <c r="K109" s="18">
        <f t="shared" si="30"/>
        <v>119.64292464555355</v>
      </c>
    </row>
    <row r="110" spans="1:11" ht="54" customHeight="1">
      <c r="A110" s="23" t="s">
        <v>82</v>
      </c>
      <c r="B110" s="36">
        <v>5584</v>
      </c>
      <c r="C110" s="39">
        <v>400.5</v>
      </c>
      <c r="D110" s="39">
        <v>400</v>
      </c>
      <c r="E110" s="39">
        <v>400.2</v>
      </c>
      <c r="F110" s="36">
        <f t="shared" si="38"/>
        <v>-5183.5</v>
      </c>
      <c r="G110" s="36">
        <f t="shared" si="39"/>
        <v>-0.5</v>
      </c>
      <c r="H110" s="36">
        <f t="shared" si="40"/>
        <v>0.19999999999998863</v>
      </c>
      <c r="I110" s="18">
        <f t="shared" si="28"/>
        <v>7.1722779369627503</v>
      </c>
      <c r="J110" s="18">
        <f t="shared" si="29"/>
        <v>99.875156054931338</v>
      </c>
      <c r="K110" s="18">
        <f t="shared" si="30"/>
        <v>100.05</v>
      </c>
    </row>
    <row r="111" spans="1:11" ht="51">
      <c r="A111" s="23" t="s">
        <v>83</v>
      </c>
      <c r="B111" s="36">
        <v>368158</v>
      </c>
      <c r="C111" s="39">
        <v>333000</v>
      </c>
      <c r="D111" s="39">
        <v>333000</v>
      </c>
      <c r="E111" s="39">
        <v>0</v>
      </c>
      <c r="F111" s="36">
        <f t="shared" si="38"/>
        <v>-35158</v>
      </c>
      <c r="G111" s="36">
        <f t="shared" si="39"/>
        <v>0</v>
      </c>
      <c r="H111" s="36">
        <f t="shared" si="40"/>
        <v>-333000</v>
      </c>
      <c r="I111" s="18">
        <f t="shared" si="28"/>
        <v>90.450295796913281</v>
      </c>
      <c r="J111" s="18">
        <f t="shared" si="29"/>
        <v>100</v>
      </c>
      <c r="K111" s="18">
        <f t="shared" si="30"/>
        <v>0</v>
      </c>
    </row>
    <row r="112" spans="1:11" ht="63.75">
      <c r="A112" s="23" t="s">
        <v>106</v>
      </c>
      <c r="B112" s="36">
        <v>0</v>
      </c>
      <c r="C112" s="39">
        <v>0</v>
      </c>
      <c r="D112" s="39">
        <v>174182.3</v>
      </c>
      <c r="E112" s="39">
        <v>0</v>
      </c>
      <c r="F112" s="36">
        <f t="shared" si="38"/>
        <v>0</v>
      </c>
      <c r="G112" s="36">
        <f t="shared" si="39"/>
        <v>174182.3</v>
      </c>
      <c r="H112" s="36">
        <f t="shared" si="40"/>
        <v>-174182.3</v>
      </c>
      <c r="I112" s="18" t="s">
        <v>12</v>
      </c>
      <c r="J112" s="18" t="s">
        <v>12</v>
      </c>
      <c r="K112" s="18">
        <f t="shared" si="30"/>
        <v>0</v>
      </c>
    </row>
    <row r="113" spans="1:11" ht="28.5" customHeight="1">
      <c r="A113" s="23" t="s">
        <v>107</v>
      </c>
      <c r="B113" s="36">
        <v>0</v>
      </c>
      <c r="C113" s="39">
        <v>5000</v>
      </c>
      <c r="D113" s="39">
        <v>5000</v>
      </c>
      <c r="E113" s="39">
        <v>5000</v>
      </c>
      <c r="F113" s="36">
        <f t="shared" si="38"/>
        <v>5000</v>
      </c>
      <c r="G113" s="36">
        <f t="shared" si="39"/>
        <v>0</v>
      </c>
      <c r="H113" s="36">
        <f t="shared" si="40"/>
        <v>0</v>
      </c>
      <c r="I113" s="18" t="s">
        <v>12</v>
      </c>
      <c r="J113" s="18" t="s">
        <v>12</v>
      </c>
      <c r="K113" s="18">
        <f t="shared" si="30"/>
        <v>100</v>
      </c>
    </row>
    <row r="114" spans="1:11" ht="25.5" hidden="1">
      <c r="A114" s="13" t="s">
        <v>84</v>
      </c>
      <c r="B114" s="43">
        <f>B115</f>
        <v>0</v>
      </c>
      <c r="C114" s="33">
        <v>0</v>
      </c>
      <c r="D114" s="33">
        <v>0</v>
      </c>
      <c r="E114" s="33">
        <v>0</v>
      </c>
      <c r="F114" s="33">
        <f t="shared" ref="F114:H115" si="41">C116-B116</f>
        <v>0</v>
      </c>
      <c r="G114" s="33">
        <f t="shared" si="41"/>
        <v>0</v>
      </c>
      <c r="H114" s="33">
        <f t="shared" si="41"/>
        <v>0</v>
      </c>
      <c r="I114" s="28" t="s">
        <v>12</v>
      </c>
      <c r="J114" s="28" t="s">
        <v>12</v>
      </c>
      <c r="K114" s="28" t="s">
        <v>12</v>
      </c>
    </row>
    <row r="115" spans="1:11" ht="28.5" hidden="1" customHeight="1">
      <c r="A115" s="16" t="s">
        <v>85</v>
      </c>
      <c r="B115" s="36">
        <v>0</v>
      </c>
      <c r="C115" s="36">
        <v>0</v>
      </c>
      <c r="D115" s="36">
        <v>0</v>
      </c>
      <c r="E115" s="36">
        <v>0</v>
      </c>
      <c r="F115" s="36">
        <f t="shared" si="41"/>
        <v>0</v>
      </c>
      <c r="G115" s="36">
        <f t="shared" si="41"/>
        <v>0</v>
      </c>
      <c r="H115" s="36">
        <f t="shared" si="41"/>
        <v>0</v>
      </c>
      <c r="I115" s="18" t="s">
        <v>12</v>
      </c>
      <c r="J115" s="18" t="s">
        <v>12</v>
      </c>
      <c r="K115" s="18" t="s">
        <v>12</v>
      </c>
    </row>
    <row r="116" spans="1:11" hidden="1">
      <c r="A116" s="13" t="s">
        <v>86</v>
      </c>
      <c r="B116" s="43">
        <f>B117</f>
        <v>0</v>
      </c>
      <c r="C116" s="33">
        <v>0</v>
      </c>
      <c r="D116" s="33">
        <v>0</v>
      </c>
      <c r="E116" s="33">
        <v>0</v>
      </c>
      <c r="F116" s="33">
        <v>0</v>
      </c>
      <c r="G116" s="33">
        <v>0</v>
      </c>
      <c r="H116" s="33">
        <v>0</v>
      </c>
      <c r="I116" s="28" t="s">
        <v>12</v>
      </c>
      <c r="J116" s="28" t="s">
        <v>12</v>
      </c>
      <c r="K116" s="28" t="s">
        <v>12</v>
      </c>
    </row>
    <row r="117" spans="1:11" ht="25.5" hidden="1">
      <c r="A117" s="16" t="s">
        <v>87</v>
      </c>
      <c r="B117" s="36">
        <v>0</v>
      </c>
      <c r="C117" s="36"/>
      <c r="D117" s="36">
        <v>0</v>
      </c>
      <c r="E117" s="36">
        <v>0</v>
      </c>
      <c r="F117" s="36">
        <v>0</v>
      </c>
      <c r="G117" s="36">
        <v>0</v>
      </c>
      <c r="H117" s="36">
        <v>0</v>
      </c>
      <c r="I117" s="18" t="s">
        <v>12</v>
      </c>
      <c r="J117" s="18" t="s">
        <v>12</v>
      </c>
      <c r="K117" s="18" t="s">
        <v>12</v>
      </c>
    </row>
  </sheetData>
  <mergeCells count="12">
    <mergeCell ref="F1:K1"/>
    <mergeCell ref="A4:K4"/>
    <mergeCell ref="A7:A9"/>
    <mergeCell ref="B7:B9"/>
    <mergeCell ref="F7:H7"/>
    <mergeCell ref="I7:K7"/>
    <mergeCell ref="F8:H8"/>
    <mergeCell ref="I8:K8"/>
    <mergeCell ref="C7:C9"/>
    <mergeCell ref="D7:D9"/>
    <mergeCell ref="E7:E9"/>
    <mergeCell ref="A3:K3"/>
  </mergeCells>
  <pageMargins left="0.19685039370078741" right="0.19685039370078741" top="0.39370078740157483" bottom="0.23622047244094491" header="0.15748031496062992" footer="0.19685039370078741"/>
  <pageSetup paperSize="9" firstPageNumber="99" orientation="landscape" useFirstPageNumber="1" r:id="rId1"/>
  <headerFooter>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Безвозм</vt:lpstr>
      <vt:lpstr>Безвозм!Заголовки_для_печати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asochakova_ky</dc:creator>
  <cp:lastModifiedBy>podkina_sv</cp:lastModifiedBy>
  <cp:lastPrinted>2019-11-18T03:53:55Z</cp:lastPrinted>
  <dcterms:created xsi:type="dcterms:W3CDTF">2019-11-12T09:21:32Z</dcterms:created>
  <dcterms:modified xsi:type="dcterms:W3CDTF">2019-11-18T03:57:52Z</dcterms:modified>
</cp:coreProperties>
</file>