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11640"/>
  </bookViews>
  <sheets>
    <sheet name="с учетом октября" sheetId="1" r:id="rId1"/>
    <sheet name="Лист2" sheetId="2" r:id="rId2"/>
    <sheet name="Лист3" sheetId="3" r:id="rId3"/>
  </sheets>
  <definedNames>
    <definedName name="_xlnm.Print_Area" localSheetId="0">'с учетом октября'!$A$1:$N$20</definedName>
  </definedNames>
  <calcPr calcId="125725"/>
</workbook>
</file>

<file path=xl/calcChain.xml><?xml version="1.0" encoding="utf-8"?>
<calcChain xmlns="http://schemas.openxmlformats.org/spreadsheetml/2006/main">
  <c r="N12" i="1"/>
  <c r="N11"/>
  <c r="J11"/>
  <c r="G20"/>
  <c r="J20"/>
  <c r="L20"/>
  <c r="L13"/>
  <c r="I13"/>
  <c r="F13"/>
  <c r="I20"/>
  <c r="F12"/>
  <c r="F20"/>
  <c r="E9"/>
  <c r="G9" l="1"/>
  <c r="G10"/>
  <c r="G11"/>
  <c r="G12"/>
  <c r="G15"/>
  <c r="G16"/>
  <c r="G17"/>
  <c r="G18"/>
  <c r="G19"/>
  <c r="G8"/>
  <c r="E18"/>
  <c r="E10"/>
  <c r="E11"/>
  <c r="E12"/>
  <c r="E8"/>
  <c r="G13"/>
  <c r="M9"/>
  <c r="J9"/>
  <c r="M11"/>
  <c r="K11"/>
  <c r="H11"/>
  <c r="G14"/>
  <c r="J18"/>
  <c r="M8"/>
  <c r="M10"/>
  <c r="M12"/>
  <c r="K8"/>
  <c r="K12"/>
  <c r="J8"/>
  <c r="J10"/>
  <c r="J12"/>
  <c r="H12"/>
  <c r="H8"/>
  <c r="J19"/>
  <c r="J17"/>
  <c r="J16"/>
  <c r="H18"/>
  <c r="E15" l="1"/>
  <c r="E13"/>
  <c r="E14"/>
  <c r="J14"/>
  <c r="N20"/>
  <c r="H14"/>
  <c r="H15"/>
  <c r="J15"/>
  <c r="K15"/>
  <c r="N15"/>
  <c r="M19"/>
  <c r="M18"/>
  <c r="M17"/>
  <c r="M16"/>
  <c r="M15"/>
  <c r="E20" l="1"/>
  <c r="M14"/>
  <c r="N14"/>
  <c r="K14"/>
  <c r="K20"/>
  <c r="H20"/>
  <c r="K13"/>
  <c r="J13"/>
  <c r="H13"/>
  <c r="N13"/>
  <c r="M13"/>
  <c r="M20"/>
</calcChain>
</file>

<file path=xl/sharedStrings.xml><?xml version="1.0" encoding="utf-8"?>
<sst xmlns="http://schemas.openxmlformats.org/spreadsheetml/2006/main" count="61" uniqueCount="43">
  <si>
    <t>000 2 00 00000 00 0000 000</t>
  </si>
  <si>
    <t>000 2 02 00000 00 0000 000</t>
  </si>
  <si>
    <t>Безвозмездные поступления от других бюджетов бюджетной системы Российской Федерации</t>
  </si>
  <si>
    <t>Код бюджетной классификации Российской Федерации</t>
  </si>
  <si>
    <t>Наименование дохода</t>
  </si>
  <si>
    <t xml:space="preserve">Анализ доходов бюджета Территориального фонда </t>
  </si>
  <si>
    <t>тыс. рублей</t>
  </si>
  <si>
    <t>Межбюджетные трансферты, передаваемые бюджетам государственных внебюджетных фондов</t>
  </si>
  <si>
    <t>Прочие межбюджетные трансферты, передаваемые бюджетам государственных внебюджетных фондов</t>
  </si>
  <si>
    <t>Налоговые и неналоговые доходы</t>
  </si>
  <si>
    <t>000 1 00 00000 00 0000 000</t>
  </si>
  <si>
    <t>000 1 17 00000 00 0000 000</t>
  </si>
  <si>
    <t>Прочие неналоговые доходы</t>
  </si>
  <si>
    <t>000 1 16 00000 00 0000 000</t>
  </si>
  <si>
    <t>Штрафы, санкции, возмещение ущерба</t>
  </si>
  <si>
    <t>х</t>
  </si>
  <si>
    <t>Проект бюджета на 2020 год</t>
  </si>
  <si>
    <t>395 2 02 55093 09 0000 151</t>
  </si>
  <si>
    <t>395 2 02 59999 00 0000 151</t>
  </si>
  <si>
    <t>395 2 02 59999 09 0000 151</t>
  </si>
  <si>
    <t>395 2 02 55136 09 0000 151</t>
  </si>
  <si>
    <t>Проект бюджета на 2021 год</t>
  </si>
  <si>
    <t xml:space="preserve">Исполнено в %             гр.4/3 </t>
  </si>
  <si>
    <t>Отклонение   +/-                 гр.6-гр.3</t>
  </si>
  <si>
    <t>Темп роста, %         гр.6/гр.3</t>
  </si>
  <si>
    <t>Отклонение   +/-                       гр.9-гр.6</t>
  </si>
  <si>
    <t>Темп роста, %         гр.9/гр.6</t>
  </si>
  <si>
    <t>Отклонение   +/-                      гр.12-гр.9</t>
  </si>
  <si>
    <t>Темп роста, %         гр.12/гр.9</t>
  </si>
  <si>
    <t>Приложение № 1 к заключению Контрольно-счетной палаты Республики Хакасия на проект закона Республики Хакасия "О бюджете Территориального фонда обязательного медицинского страхования Республики Хакасия на 2020 год и на плановый период 2021 и 2022 годов"</t>
  </si>
  <si>
    <t>обязательного медицинского страхования Республики Хакасия на 2020 год и на плановый период 2021 и 2022 годов</t>
  </si>
  <si>
    <t>Бюджет на 2019 год</t>
  </si>
  <si>
    <t>Исполнено на 01.10.2019</t>
  </si>
  <si>
    <t>Проект бюджета на 2022 год</t>
  </si>
  <si>
    <t xml:space="preserve">Безвозмездные поступления 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</si>
  <si>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</si>
  <si>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 xml:space="preserve">Доходы бюджета ТФОМС от возврата остатков межбюджетных трансфертов прошлых лет на осуществление единовременных компенсационных выплат медицинским работникам 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</si>
  <si>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</si>
  <si>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Возврат остатков субвенций прошлых лет на финансовое обеспечение организации ОМС на территориях субъектов РФ в бюджет ФФОМС из бюджетов территориальных фондов обязательного медицинского страхования</t>
  </si>
  <si>
    <t>Возврат остатков межбюджетных трансфертов прошлых лет на осуществление единовременных компенсационных выплат медицинским работникам в бюджет ФФОМС из бюджетов территориальных фондов обязательного медицинского страхования</t>
  </si>
  <si>
    <t xml:space="preserve">Всего доходов                    </t>
  </si>
  <si>
    <t>000 2 02 50000 00 0000 150</t>
  </si>
  <si>
    <t>395 2 02 55093 09 0000 150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</si>
</sst>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 Cyr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justify"/>
    </xf>
    <xf numFmtId="164" fontId="0" fillId="0" borderId="0" xfId="0" applyNumberFormat="1"/>
    <xf numFmtId="0" fontId="3" fillId="0" borderId="0" xfId="0" applyFont="1" applyAlignment="1">
      <alignment horizontal="left" vertical="top" wrapText="1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justify" wrapText="1"/>
    </xf>
    <xf numFmtId="3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0" fontId="0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justify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wrapText="1"/>
    </xf>
    <xf numFmtId="49" fontId="3" fillId="3" borderId="1" xfId="0" applyNumberFormat="1" applyFont="1" applyFill="1" applyBorder="1" applyAlignment="1" applyProtection="1">
      <alignment horizontal="left" wrapText="1"/>
      <protection locked="0"/>
    </xf>
    <xf numFmtId="164" fontId="5" fillId="0" borderId="0" xfId="0" applyNumberFormat="1" applyFont="1"/>
    <xf numFmtId="0" fontId="6" fillId="3" borderId="1" xfId="0" applyFont="1" applyFill="1" applyBorder="1" applyAlignment="1">
      <alignment horizontal="left" wrapText="1"/>
    </xf>
    <xf numFmtId="164" fontId="3" fillId="0" borderId="1" xfId="0" applyNumberFormat="1" applyFont="1" applyBorder="1"/>
    <xf numFmtId="0" fontId="3" fillId="0" borderId="0" xfId="0" applyFont="1" applyAlignment="1">
      <alignment vertical="justify"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right" vertical="justify" wrapText="1"/>
    </xf>
    <xf numFmtId="0" fontId="0" fillId="0" borderId="2" xfId="0" applyFont="1" applyBorder="1" applyAlignment="1">
      <alignment horizontal="right" wrapText="1"/>
    </xf>
    <xf numFmtId="0" fontId="1" fillId="0" borderId="0" xfId="0" applyFont="1" applyAlignment="1">
      <alignment horizontal="center" vertical="justify" wrapText="1"/>
    </xf>
    <xf numFmtId="0" fontId="0" fillId="0" borderId="0" xfId="0" applyAlignment="1">
      <alignment vertical="justify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view="pageLayout" zoomScaleNormal="100" zoomScaleSheetLayoutView="100" workbookViewId="0">
      <selection activeCell="F1" sqref="F1"/>
    </sheetView>
  </sheetViews>
  <sheetFormatPr defaultColWidth="2.7109375" defaultRowHeight="12.75"/>
  <cols>
    <col min="1" max="1" width="23.5703125" customWidth="1"/>
    <col min="2" max="2" width="30" customWidth="1"/>
    <col min="3" max="3" width="11.5703125" customWidth="1"/>
    <col min="4" max="4" width="10.5703125" customWidth="1"/>
    <col min="5" max="5" width="8.42578125" customWidth="1"/>
    <col min="6" max="6" width="12.140625" customWidth="1"/>
    <col min="7" max="7" width="11.5703125" customWidth="1"/>
    <col min="8" max="8" width="9.7109375" customWidth="1"/>
    <col min="9" max="9" width="12.140625" customWidth="1"/>
    <col min="10" max="10" width="12" customWidth="1"/>
    <col min="11" max="11" width="8.42578125" customWidth="1"/>
    <col min="12" max="12" width="11.140625" customWidth="1"/>
    <col min="13" max="13" width="10.85546875" customWidth="1"/>
    <col min="14" max="14" width="10.140625" customWidth="1"/>
  </cols>
  <sheetData>
    <row r="1" spans="1:15" ht="66" customHeight="1">
      <c r="C1" s="3"/>
      <c r="D1" s="3"/>
      <c r="E1" s="3"/>
      <c r="F1" s="3"/>
      <c r="G1" s="3"/>
      <c r="H1" s="3"/>
      <c r="I1" s="1"/>
      <c r="J1" s="46" t="s">
        <v>29</v>
      </c>
      <c r="K1" s="47"/>
      <c r="L1" s="47"/>
      <c r="M1" s="47"/>
      <c r="N1" s="47"/>
    </row>
    <row r="3" spans="1:15" ht="15.75" customHeight="1">
      <c r="A3" s="7"/>
      <c r="B3" s="50" t="s">
        <v>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6"/>
      <c r="N3" s="6"/>
    </row>
    <row r="4" spans="1:15" ht="15.75" customHeight="1">
      <c r="A4" s="7"/>
      <c r="B4" s="50" t="s">
        <v>30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6"/>
      <c r="N4" s="6"/>
    </row>
    <row r="5" spans="1:15" ht="15" customHeight="1">
      <c r="A5" s="7"/>
      <c r="B5" s="7"/>
      <c r="C5" s="7"/>
      <c r="D5" s="36"/>
      <c r="E5" s="36"/>
      <c r="F5" s="7"/>
      <c r="G5" s="7"/>
      <c r="H5" s="6"/>
      <c r="I5" s="7"/>
      <c r="J5" s="7"/>
      <c r="K5" s="7"/>
      <c r="L5" s="6"/>
      <c r="M5" s="48" t="s">
        <v>6</v>
      </c>
      <c r="N5" s="49"/>
    </row>
    <row r="6" spans="1:15" ht="56.25" customHeight="1">
      <c r="A6" s="25" t="s">
        <v>3</v>
      </c>
      <c r="B6" s="25" t="s">
        <v>4</v>
      </c>
      <c r="C6" s="26" t="s">
        <v>31</v>
      </c>
      <c r="D6" s="26" t="s">
        <v>32</v>
      </c>
      <c r="E6" s="26" t="s">
        <v>22</v>
      </c>
      <c r="F6" s="25" t="s">
        <v>16</v>
      </c>
      <c r="G6" s="27" t="s">
        <v>23</v>
      </c>
      <c r="H6" s="25" t="s">
        <v>24</v>
      </c>
      <c r="I6" s="25" t="s">
        <v>21</v>
      </c>
      <c r="J6" s="27" t="s">
        <v>25</v>
      </c>
      <c r="K6" s="25" t="s">
        <v>26</v>
      </c>
      <c r="L6" s="25" t="s">
        <v>33</v>
      </c>
      <c r="M6" s="27" t="s">
        <v>27</v>
      </c>
      <c r="N6" s="25" t="s">
        <v>28</v>
      </c>
    </row>
    <row r="7" spans="1:15" ht="15" customHeight="1">
      <c r="A7" s="31">
        <v>1</v>
      </c>
      <c r="B7" s="31">
        <v>2</v>
      </c>
      <c r="C7" s="26">
        <v>3</v>
      </c>
      <c r="D7" s="31">
        <v>4</v>
      </c>
      <c r="E7" s="26">
        <v>5</v>
      </c>
      <c r="F7" s="26">
        <v>6</v>
      </c>
      <c r="G7" s="40">
        <v>7</v>
      </c>
      <c r="H7" s="8">
        <v>8</v>
      </c>
      <c r="I7" s="8">
        <v>9</v>
      </c>
      <c r="J7" s="8">
        <v>10</v>
      </c>
      <c r="K7" s="8">
        <v>11</v>
      </c>
      <c r="L7" s="37">
        <v>12</v>
      </c>
      <c r="M7" s="37">
        <v>13</v>
      </c>
      <c r="N7" s="8">
        <v>14</v>
      </c>
      <c r="O7" s="4"/>
    </row>
    <row r="8" spans="1:15" ht="14.25" customHeight="1">
      <c r="A8" s="14" t="s">
        <v>10</v>
      </c>
      <c r="B8" s="23" t="s">
        <v>9</v>
      </c>
      <c r="C8" s="28">
        <v>50904.6</v>
      </c>
      <c r="D8" s="28">
        <v>39340.800000000003</v>
      </c>
      <c r="E8" s="28">
        <f>(D8/C8)*100</f>
        <v>77.283388927523262</v>
      </c>
      <c r="F8" s="28">
        <v>42400</v>
      </c>
      <c r="G8" s="18">
        <f>F8-C8</f>
        <v>-8504.5999999999985</v>
      </c>
      <c r="H8" s="18">
        <f t="shared" ref="H8:H20" si="0">F8/C8*100</f>
        <v>83.293061923676831</v>
      </c>
      <c r="I8" s="9">
        <v>0</v>
      </c>
      <c r="J8" s="12">
        <f t="shared" ref="J8:J12" si="1">I8-F8</f>
        <v>-42400</v>
      </c>
      <c r="K8" s="12">
        <f t="shared" ref="K8:K12" si="2">I8/F8*100</f>
        <v>0</v>
      </c>
      <c r="L8" s="9">
        <v>0</v>
      </c>
      <c r="M8" s="12">
        <f t="shared" ref="M8:M12" si="3">L8-I8</f>
        <v>0</v>
      </c>
      <c r="N8" s="29" t="s">
        <v>15</v>
      </c>
      <c r="O8" s="4"/>
    </row>
    <row r="9" spans="1:15" ht="20.25" customHeight="1">
      <c r="A9" s="13" t="s">
        <v>13</v>
      </c>
      <c r="B9" s="34" t="s">
        <v>14</v>
      </c>
      <c r="C9" s="11">
        <v>8504.6</v>
      </c>
      <c r="D9" s="11">
        <v>9945.7000000000007</v>
      </c>
      <c r="E9" s="28">
        <f>(D9/C9)*100</f>
        <v>116.94494744020882</v>
      </c>
      <c r="F9" s="33">
        <v>0</v>
      </c>
      <c r="G9" s="18">
        <f t="shared" ref="G9:G19" si="4">F9-C9</f>
        <v>-8504.6</v>
      </c>
      <c r="H9" s="35" t="s">
        <v>15</v>
      </c>
      <c r="I9" s="10">
        <v>0</v>
      </c>
      <c r="J9" s="11">
        <f t="shared" si="1"/>
        <v>0</v>
      </c>
      <c r="K9" s="30" t="s">
        <v>15</v>
      </c>
      <c r="L9" s="10">
        <v>0</v>
      </c>
      <c r="M9" s="11">
        <f t="shared" si="3"/>
        <v>0</v>
      </c>
      <c r="N9" s="30" t="s">
        <v>15</v>
      </c>
      <c r="O9" s="4"/>
    </row>
    <row r="10" spans="1:15" ht="15" customHeight="1">
      <c r="A10" s="13" t="s">
        <v>11</v>
      </c>
      <c r="B10" s="38" t="s">
        <v>12</v>
      </c>
      <c r="C10" s="11">
        <v>42400</v>
      </c>
      <c r="D10" s="11">
        <v>29395.1</v>
      </c>
      <c r="E10" s="28">
        <f t="shared" ref="E10:E20" si="5">(D10/C10)*100</f>
        <v>69.328066037735852</v>
      </c>
      <c r="F10" s="28">
        <v>42400</v>
      </c>
      <c r="G10" s="18">
        <f t="shared" si="4"/>
        <v>0</v>
      </c>
      <c r="H10" s="35" t="s">
        <v>15</v>
      </c>
      <c r="I10" s="10">
        <v>0</v>
      </c>
      <c r="J10" s="11">
        <f t="shared" si="1"/>
        <v>-42400</v>
      </c>
      <c r="K10" s="30" t="s">
        <v>15</v>
      </c>
      <c r="L10" s="10">
        <v>0</v>
      </c>
      <c r="M10" s="11">
        <f t="shared" si="3"/>
        <v>0</v>
      </c>
      <c r="N10" s="30" t="s">
        <v>15</v>
      </c>
      <c r="O10" s="4"/>
    </row>
    <row r="11" spans="1:15" ht="12.75" customHeight="1">
      <c r="A11" s="13" t="s">
        <v>0</v>
      </c>
      <c r="B11" s="23" t="s">
        <v>34</v>
      </c>
      <c r="C11" s="12">
        <v>9519005.4000000004</v>
      </c>
      <c r="D11" s="12">
        <v>7113691.7000000002</v>
      </c>
      <c r="E11" s="28">
        <f t="shared" si="5"/>
        <v>74.731459864493814</v>
      </c>
      <c r="F11" s="43">
        <v>10234991.4</v>
      </c>
      <c r="G11" s="18">
        <f t="shared" si="4"/>
        <v>715986</v>
      </c>
      <c r="H11" s="18">
        <f t="shared" ref="H11" si="6">F11/C11*100</f>
        <v>107.52164716704542</v>
      </c>
      <c r="I11" s="9">
        <v>10875294.300000001</v>
      </c>
      <c r="J11" s="12">
        <f>I11-F11</f>
        <v>640302.90000000037</v>
      </c>
      <c r="K11" s="12">
        <f t="shared" ref="K11" si="7">I11/F11*100</f>
        <v>106.25601795815871</v>
      </c>
      <c r="L11" s="9">
        <v>11473071.6</v>
      </c>
      <c r="M11" s="12">
        <f t="shared" ref="M11" si="8">L11-I11</f>
        <v>597777.29999999888</v>
      </c>
      <c r="N11" s="12">
        <f t="shared" ref="N11:N12" si="9">L11/I11*100</f>
        <v>105.49665400779085</v>
      </c>
      <c r="O11" s="4"/>
    </row>
    <row r="12" spans="1:15" ht="37.5" customHeight="1">
      <c r="A12" s="13" t="s">
        <v>1</v>
      </c>
      <c r="B12" s="32" t="s">
        <v>2</v>
      </c>
      <c r="C12" s="11">
        <v>9523867.1999999993</v>
      </c>
      <c r="D12" s="11">
        <v>7120047.2999999998</v>
      </c>
      <c r="E12" s="33">
        <f t="shared" si="5"/>
        <v>74.760043903174122</v>
      </c>
      <c r="F12" s="45">
        <f>F14+F15</f>
        <v>10234991.4</v>
      </c>
      <c r="G12" s="15">
        <f t="shared" si="4"/>
        <v>711124.20000000112</v>
      </c>
      <c r="H12" s="15">
        <f t="shared" ref="H12" si="10">F12/C12*100</f>
        <v>107.46675888130824</v>
      </c>
      <c r="I12" s="11">
        <v>10875294.300000001</v>
      </c>
      <c r="J12" s="11">
        <f t="shared" si="1"/>
        <v>640302.90000000037</v>
      </c>
      <c r="K12" s="11">
        <f t="shared" si="2"/>
        <v>106.25601795815871</v>
      </c>
      <c r="L12" s="10">
        <v>11473071.6</v>
      </c>
      <c r="M12" s="11">
        <f t="shared" si="3"/>
        <v>597777.29999999888</v>
      </c>
      <c r="N12" s="11">
        <f t="shared" si="9"/>
        <v>105.49665400779085</v>
      </c>
      <c r="O12" s="4"/>
    </row>
    <row r="13" spans="1:15" ht="36" customHeight="1">
      <c r="A13" s="14" t="s">
        <v>41</v>
      </c>
      <c r="B13" s="17" t="s">
        <v>7</v>
      </c>
      <c r="C13" s="12">
        <v>9523867.1999999993</v>
      </c>
      <c r="D13" s="12">
        <v>7120047.2999999998</v>
      </c>
      <c r="E13" s="28">
        <f t="shared" si="5"/>
        <v>74.760043903174122</v>
      </c>
      <c r="F13" s="43">
        <f>F14+F15</f>
        <v>10234991.4</v>
      </c>
      <c r="G13" s="18">
        <f>F13-C13</f>
        <v>711124.20000000112</v>
      </c>
      <c r="H13" s="18">
        <f t="shared" si="0"/>
        <v>107.46675888130824</v>
      </c>
      <c r="I13" s="43">
        <f>I14+I15</f>
        <v>10875294.300000001</v>
      </c>
      <c r="J13" s="12">
        <f t="shared" ref="J13:J19" si="11">I13-F13</f>
        <v>640302.90000000037</v>
      </c>
      <c r="K13" s="12">
        <f>I13/F13*100</f>
        <v>106.25601795815871</v>
      </c>
      <c r="L13" s="43">
        <f>L14+L15</f>
        <v>11473071.6</v>
      </c>
      <c r="M13" s="12">
        <f t="shared" ref="M13:M20" si="12">L13-I13</f>
        <v>597777.29999999888</v>
      </c>
      <c r="N13" s="12">
        <f t="shared" ref="N13:N20" si="13">L13/I13*100</f>
        <v>105.49665400779085</v>
      </c>
      <c r="O13" s="4"/>
    </row>
    <row r="14" spans="1:15" ht="36" customHeight="1">
      <c r="A14" s="13" t="s">
        <v>42</v>
      </c>
      <c r="B14" s="44" t="s">
        <v>35</v>
      </c>
      <c r="C14" s="11">
        <v>9180617.1999999993</v>
      </c>
      <c r="D14" s="11">
        <v>6885462.5999999996</v>
      </c>
      <c r="E14" s="33">
        <f t="shared" si="5"/>
        <v>74.999996732245847</v>
      </c>
      <c r="F14" s="45">
        <v>9878691.4000000004</v>
      </c>
      <c r="G14" s="15">
        <f t="shared" si="4"/>
        <v>698074.20000000112</v>
      </c>
      <c r="H14" s="15">
        <f t="shared" si="0"/>
        <v>107.60378289163393</v>
      </c>
      <c r="I14" s="4">
        <v>10504744.300000001</v>
      </c>
      <c r="J14" s="11">
        <f t="shared" si="11"/>
        <v>626052.90000000037</v>
      </c>
      <c r="K14" s="11">
        <f>I14/F14*100</f>
        <v>106.33740719950013</v>
      </c>
      <c r="L14" s="11">
        <v>11087701.6</v>
      </c>
      <c r="M14" s="11">
        <f t="shared" si="12"/>
        <v>582957.29999999888</v>
      </c>
      <c r="N14" s="11">
        <f t="shared" si="13"/>
        <v>105.5494668251944</v>
      </c>
      <c r="O14" s="4"/>
    </row>
    <row r="15" spans="1:15" ht="51" customHeight="1">
      <c r="A15" s="13" t="s">
        <v>18</v>
      </c>
      <c r="B15" s="42" t="s">
        <v>8</v>
      </c>
      <c r="C15" s="11">
        <v>343250</v>
      </c>
      <c r="D15" s="11">
        <v>234584.7</v>
      </c>
      <c r="E15" s="33">
        <f t="shared" si="5"/>
        <v>68.342228696285517</v>
      </c>
      <c r="F15" s="4">
        <v>356300</v>
      </c>
      <c r="G15" s="15">
        <f t="shared" si="4"/>
        <v>13050</v>
      </c>
      <c r="H15" s="15">
        <f t="shared" si="0"/>
        <v>103.80189366351055</v>
      </c>
      <c r="I15" s="11">
        <v>370550</v>
      </c>
      <c r="J15" s="11">
        <f t="shared" si="11"/>
        <v>14250</v>
      </c>
      <c r="K15" s="11">
        <f>I15/F15*100</f>
        <v>103.99943867527364</v>
      </c>
      <c r="L15" s="11">
        <v>385370</v>
      </c>
      <c r="M15" s="11">
        <f t="shared" si="12"/>
        <v>14820</v>
      </c>
      <c r="N15" s="11">
        <f t="shared" si="13"/>
        <v>103.99946026177305</v>
      </c>
      <c r="O15" s="4"/>
    </row>
    <row r="16" spans="1:15" s="22" customFormat="1" ht="51.75" customHeight="1">
      <c r="A16" s="14" t="s">
        <v>17</v>
      </c>
      <c r="B16" s="39" t="s">
        <v>36</v>
      </c>
      <c r="C16" s="12">
        <v>0</v>
      </c>
      <c r="D16" s="12">
        <v>1255.9000000000001</v>
      </c>
      <c r="E16" s="41" t="s">
        <v>15</v>
      </c>
      <c r="F16" s="12">
        <v>0</v>
      </c>
      <c r="G16" s="18">
        <f t="shared" si="4"/>
        <v>0</v>
      </c>
      <c r="H16" s="18">
        <v>0</v>
      </c>
      <c r="I16" s="12">
        <v>0</v>
      </c>
      <c r="J16" s="12">
        <f t="shared" si="11"/>
        <v>0</v>
      </c>
      <c r="K16" s="29" t="s">
        <v>15</v>
      </c>
      <c r="L16" s="12">
        <v>0</v>
      </c>
      <c r="M16" s="12">
        <f t="shared" si="12"/>
        <v>0</v>
      </c>
      <c r="N16" s="30" t="s">
        <v>15</v>
      </c>
      <c r="O16" s="4"/>
    </row>
    <row r="17" spans="1:15" s="22" customFormat="1" ht="50.25" customHeight="1">
      <c r="A17" s="13" t="s">
        <v>20</v>
      </c>
      <c r="B17" s="19" t="s">
        <v>37</v>
      </c>
      <c r="C17" s="20">
        <v>0</v>
      </c>
      <c r="D17" s="20">
        <v>218.6</v>
      </c>
      <c r="E17" s="41" t="s">
        <v>15</v>
      </c>
      <c r="F17" s="11">
        <v>0</v>
      </c>
      <c r="G17" s="15">
        <f t="shared" si="4"/>
        <v>0</v>
      </c>
      <c r="H17" s="15">
        <v>0</v>
      </c>
      <c r="I17" s="11">
        <v>0</v>
      </c>
      <c r="J17" s="11">
        <f t="shared" si="11"/>
        <v>0</v>
      </c>
      <c r="K17" s="30" t="s">
        <v>15</v>
      </c>
      <c r="L17" s="11">
        <v>0</v>
      </c>
      <c r="M17" s="10">
        <f t="shared" si="12"/>
        <v>0</v>
      </c>
      <c r="N17" s="30" t="s">
        <v>15</v>
      </c>
      <c r="O17" s="4"/>
    </row>
    <row r="18" spans="1:15" ht="48.75" customHeight="1">
      <c r="A18" s="14" t="s">
        <v>18</v>
      </c>
      <c r="B18" s="24" t="s">
        <v>38</v>
      </c>
      <c r="C18" s="21">
        <v>-4861.8</v>
      </c>
      <c r="D18" s="21">
        <v>-6574.2</v>
      </c>
      <c r="E18" s="41">
        <f t="shared" si="5"/>
        <v>135.22152289275576</v>
      </c>
      <c r="F18" s="12">
        <v>0</v>
      </c>
      <c r="G18" s="18">
        <f t="shared" si="4"/>
        <v>4861.8</v>
      </c>
      <c r="H18" s="18">
        <f t="shared" si="0"/>
        <v>0</v>
      </c>
      <c r="I18" s="12">
        <v>0</v>
      </c>
      <c r="J18" s="12">
        <f t="shared" si="11"/>
        <v>0</v>
      </c>
      <c r="K18" s="29" t="s">
        <v>15</v>
      </c>
      <c r="L18" s="12">
        <v>0</v>
      </c>
      <c r="M18" s="9">
        <f t="shared" si="12"/>
        <v>0</v>
      </c>
      <c r="N18" s="29" t="s">
        <v>15</v>
      </c>
      <c r="O18" s="4"/>
    </row>
    <row r="19" spans="1:15" s="22" customFormat="1" ht="37.5" customHeight="1">
      <c r="A19" s="13" t="s">
        <v>19</v>
      </c>
      <c r="B19" s="19" t="s">
        <v>39</v>
      </c>
      <c r="C19" s="20">
        <v>0</v>
      </c>
      <c r="D19" s="20">
        <v>-1255.9000000000001</v>
      </c>
      <c r="E19" s="41" t="s">
        <v>15</v>
      </c>
      <c r="F19" s="11">
        <v>0</v>
      </c>
      <c r="G19" s="18">
        <f t="shared" si="4"/>
        <v>0</v>
      </c>
      <c r="H19" s="15">
        <v>0</v>
      </c>
      <c r="I19" s="11">
        <v>0</v>
      </c>
      <c r="J19" s="11">
        <f t="shared" si="11"/>
        <v>0</v>
      </c>
      <c r="K19" s="30" t="s">
        <v>15</v>
      </c>
      <c r="L19" s="11">
        <v>0</v>
      </c>
      <c r="M19" s="10">
        <f t="shared" si="12"/>
        <v>0</v>
      </c>
      <c r="N19" s="30" t="s">
        <v>15</v>
      </c>
      <c r="O19" s="4"/>
    </row>
    <row r="20" spans="1:15" ht="18.75" customHeight="1">
      <c r="A20" s="5"/>
      <c r="B20" s="16" t="s">
        <v>40</v>
      </c>
      <c r="C20" s="21">
        <v>9569910</v>
      </c>
      <c r="D20" s="21">
        <v>7153032.5</v>
      </c>
      <c r="E20" s="28">
        <f t="shared" si="5"/>
        <v>74.745034174825051</v>
      </c>
      <c r="F20" s="21">
        <f>F8+F11</f>
        <v>10277391.4</v>
      </c>
      <c r="G20" s="18">
        <f>F20-C20</f>
        <v>707481.40000000037</v>
      </c>
      <c r="H20" s="18">
        <f t="shared" si="0"/>
        <v>107.39276962897249</v>
      </c>
      <c r="I20" s="21">
        <f>I8+I11</f>
        <v>10875294.300000001</v>
      </c>
      <c r="J20" s="12">
        <f>I20-F20</f>
        <v>597902.90000000037</v>
      </c>
      <c r="K20" s="12">
        <f t="shared" ref="K20" si="14">I20/F20*100</f>
        <v>105.81765232761302</v>
      </c>
      <c r="L20" s="21">
        <f>L8+L11</f>
        <v>11473071.6</v>
      </c>
      <c r="M20" s="9">
        <f t="shared" si="12"/>
        <v>597777.29999999888</v>
      </c>
      <c r="N20" s="12">
        <f t="shared" si="13"/>
        <v>105.49665400779085</v>
      </c>
      <c r="O20" s="4"/>
    </row>
    <row r="21" spans="1:15">
      <c r="C21" s="2"/>
      <c r="D21" s="2"/>
      <c r="E21" s="2"/>
    </row>
  </sheetData>
  <mergeCells count="4">
    <mergeCell ref="J1:N1"/>
    <mergeCell ref="M5:N5"/>
    <mergeCell ref="B3:L3"/>
    <mergeCell ref="B4:L4"/>
  </mergeCells>
  <phoneticPr fontId="2" type="noConversion"/>
  <pageMargins left="0.31496062992125984" right="0.11811023622047245" top="0.15748031496062992" bottom="0.15748031496062992" header="0.31496062992125984" footer="0.11811023622047245"/>
  <pageSetup paperSize="9" scale="80" firstPageNumber="17" fitToHeight="100" orientation="landscape" useFirstPageNumber="1" r:id="rId1"/>
  <headerFooter>
    <oddHeader>&amp;C&amp;"Times New Roman,обычный" 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 учетом октября</vt:lpstr>
      <vt:lpstr>Лист2</vt:lpstr>
      <vt:lpstr>Лист3</vt:lpstr>
      <vt:lpstr>'с учетом октября'!Область_печати</vt:lpstr>
    </vt:vector>
  </TitlesOfParts>
  <Company>ksp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</dc:creator>
  <cp:lastModifiedBy>Malykhina_OS</cp:lastModifiedBy>
  <cp:lastPrinted>2019-11-18T02:31:17Z</cp:lastPrinted>
  <dcterms:created xsi:type="dcterms:W3CDTF">2008-10-27T07:12:15Z</dcterms:created>
  <dcterms:modified xsi:type="dcterms:W3CDTF">2019-11-18T02:31:48Z</dcterms:modified>
</cp:coreProperties>
</file>